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 tabRatio="890"/>
  </bookViews>
  <sheets>
    <sheet name="总表" sheetId="1" r:id="rId1"/>
    <sheet name="2000万元" sheetId="2" r:id="rId2"/>
    <sheet name="7118.15万元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" hidden="1">'2000万元'!$A$1:$L$25</definedName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总表!$3:$5</definedName>
    <definedName name="Module.Prix_SMC" localSheetId="1">[2]!Module.Prix_SMC</definedName>
    <definedName name="_xlnm.Print_Titles" localSheetId="1">'2000万元'!$3:$5</definedName>
    <definedName name="Module.Prix_SMC" localSheetId="2">[2]!Module.Prix_SMC</definedName>
    <definedName name="_xlnm.Print_Titles" localSheetId="2">'7118.15万元'!$3:$5</definedName>
    <definedName name="_xlnm._FilterDatabase" localSheetId="2" hidden="1">'7118.15万元'!$A$1:$O$29</definedName>
    <definedName name="_xlnm._FilterDatabase" localSheetId="0" hidden="1">总表!$A$1:$P$44</definedName>
  </definedNames>
  <calcPr calcId="144525" concurrentCalc="0"/>
</workbook>
</file>

<file path=xl/sharedStrings.xml><?xml version="1.0" encoding="utf-8"?>
<sst xmlns="http://schemas.openxmlformats.org/spreadsheetml/2006/main" count="150">
  <si>
    <t>附表</t>
  </si>
  <si>
    <r>
      <rPr>
        <b/>
        <sz val="16"/>
        <rFont val="宋体"/>
        <charset val="134"/>
      </rPr>
      <t>姚安县2017年退出贫困县一次性奖励专项扶贫资金、姚安县</t>
    </r>
    <r>
      <rPr>
        <b/>
        <sz val="16"/>
        <rFont val="Times New Roman"/>
        <charset val="134"/>
      </rPr>
      <t>2019</t>
    </r>
    <r>
      <rPr>
        <b/>
        <sz val="16"/>
        <rFont val="宋体"/>
        <charset val="134"/>
      </rPr>
      <t>年度第一批财政统筹整合涉农资金使用分配方案项目表</t>
    </r>
  </si>
  <si>
    <t>序号</t>
  </si>
  <si>
    <t>乡镇名称</t>
  </si>
  <si>
    <t>项目名称</t>
  </si>
  <si>
    <r>
      <rPr>
        <sz val="10"/>
        <rFont val="Times New Roman"/>
        <charset val="134"/>
      </rPr>
      <t>建设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性质</t>
    </r>
  </si>
  <si>
    <r>
      <rPr>
        <sz val="10"/>
        <rFont val="Times New Roman"/>
        <charset val="134"/>
      </rPr>
      <t>建设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地点</t>
    </r>
  </si>
  <si>
    <t>项目建设规模及内容</t>
  </si>
  <si>
    <t>规模投资（万元）</t>
  </si>
  <si>
    <t>拟安排资金（万元）</t>
  </si>
  <si>
    <r>
      <rPr>
        <sz val="10"/>
        <rFont val="Times New Roman"/>
        <charset val="134"/>
      </rPr>
      <t>其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中（万元）</t>
    </r>
  </si>
  <si>
    <t>责任部门</t>
  </si>
  <si>
    <t>实施部门</t>
  </si>
  <si>
    <t>备注</t>
  </si>
  <si>
    <t>扶贫专项资金</t>
  </si>
  <si>
    <t>整合资金</t>
  </si>
  <si>
    <t>中央财政专项扶贫资金</t>
  </si>
  <si>
    <t>中央少数民族发展</t>
  </si>
  <si>
    <t>省级财政专项扶贫资金</t>
  </si>
  <si>
    <t>部门中央整合资金</t>
  </si>
  <si>
    <t>部门省级整合资金</t>
  </si>
  <si>
    <t>合计</t>
  </si>
  <si>
    <r>
      <rPr>
        <sz val="10"/>
        <rFont val="Times New Roman"/>
        <charset val="134"/>
      </rPr>
      <t>38</t>
    </r>
    <r>
      <rPr>
        <sz val="10"/>
        <rFont val="宋体"/>
        <charset val="134"/>
      </rPr>
      <t>个</t>
    </r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</si>
  <si>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个乡镇</t>
    </r>
  </si>
  <si>
    <t>乡村公共服务岗位开发</t>
  </si>
  <si>
    <t>改建</t>
  </si>
  <si>
    <r>
      <rPr>
        <sz val="10"/>
        <rFont val="宋体"/>
        <charset val="134"/>
      </rPr>
      <t>开发乡村公共服务岗位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人（建档立卡贫困户），人均每年</t>
    </r>
    <r>
      <rPr>
        <sz val="10"/>
        <rFont val="Times New Roman"/>
        <charset val="134"/>
      </rPr>
      <t>6000</t>
    </r>
    <r>
      <rPr>
        <sz val="10"/>
        <rFont val="宋体"/>
        <charset val="134"/>
      </rPr>
      <t>元，每个月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元，按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个月计，合计</t>
    </r>
    <r>
      <rPr>
        <sz val="10"/>
        <rFont val="Times New Roman"/>
        <charset val="134"/>
      </rPr>
      <t>180</t>
    </r>
    <r>
      <rPr>
        <sz val="10"/>
        <rFont val="宋体"/>
        <charset val="134"/>
      </rPr>
      <t>万元</t>
    </r>
  </si>
  <si>
    <t>县人社局</t>
  </si>
  <si>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个乡镇</t>
    </r>
  </si>
  <si>
    <t>栋川、前场、太平</t>
  </si>
  <si>
    <t>姚安县全县3个乡镇窄路基路面加宽项目</t>
  </si>
  <si>
    <t>栋川、前场、太平镇境内。</t>
  </si>
  <si>
    <r>
      <rPr>
        <sz val="10"/>
        <rFont val="Times New Roman"/>
        <charset val="134"/>
      </rPr>
      <t>36.715</t>
    </r>
    <r>
      <rPr>
        <sz val="10"/>
        <rFont val="宋体"/>
        <charset val="134"/>
      </rPr>
      <t>公里窄路基路面加宽。</t>
    </r>
  </si>
  <si>
    <t>姚安县交通运输局</t>
  </si>
  <si>
    <t>栋川、前场、太平、光禄、官屯、弥兴、大河口、适中、左门</t>
  </si>
  <si>
    <r>
      <rPr>
        <sz val="10"/>
        <color theme="1"/>
        <rFont val="宋体"/>
        <charset val="134"/>
      </rPr>
      <t>姚安县全县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个乡镇安全生命防护工程</t>
    </r>
  </si>
  <si>
    <t>栋川、前场、太平、光禄、官屯、弥兴、大河口、适中、左门镇境内。</t>
  </si>
  <si>
    <r>
      <rPr>
        <sz val="10"/>
        <rFont val="Times New Roman"/>
        <charset val="134"/>
      </rPr>
      <t>218</t>
    </r>
    <r>
      <rPr>
        <sz val="10"/>
        <rFont val="宋体"/>
        <charset val="134"/>
      </rPr>
      <t>公里安全生命防护工程。</t>
    </r>
  </si>
  <si>
    <t>栋川、官屯</t>
  </si>
  <si>
    <t>姚安县梅葛海环海旅游公路建设项目</t>
  </si>
  <si>
    <t>栋川、官屯镇境内。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</si>
  <si>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公里四级公路路基路面及附属工程。</t>
    </r>
  </si>
  <si>
    <t>姚安县</t>
  </si>
  <si>
    <r>
      <rPr>
        <sz val="10"/>
        <color theme="1"/>
        <rFont val="宋体"/>
        <charset val="134"/>
      </rPr>
      <t>姚安县</t>
    </r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年度雨露计划</t>
    </r>
  </si>
  <si>
    <t>新建</t>
  </si>
  <si>
    <t>全县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</si>
  <si>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年春季、秋季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个学期就读职业院校的姚安籍建档立卡贫困户学生，普通雨露计划发放标准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学期，东西协作雨露计划发放标准</t>
    </r>
    <r>
      <rPr>
        <sz val="10"/>
        <rFont val="Times New Roman"/>
        <charset val="134"/>
      </rPr>
      <t>2500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学期，预计发放普通雨露计划</t>
    </r>
    <r>
      <rPr>
        <sz val="10"/>
        <rFont val="Times New Roman"/>
        <charset val="134"/>
      </rPr>
      <t>340</t>
    </r>
    <r>
      <rPr>
        <sz val="10"/>
        <rFont val="宋体"/>
        <charset val="134"/>
      </rPr>
      <t>人，发放东西协作雨露计划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人</t>
    </r>
  </si>
  <si>
    <t>扶贫办</t>
  </si>
  <si>
    <t>姚安县扶贫小额信贷贴息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</si>
  <si>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年度及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年度扶贫小额信贷三年期贷款财政贴息资金</t>
    </r>
  </si>
  <si>
    <t>姚安县扶贫小额信贷贴息风控金</t>
  </si>
  <si>
    <t>扶贫小额信贷风控金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</si>
  <si>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年劳动力转移培训</t>
    </r>
  </si>
  <si>
    <t>全县9个乡镇</t>
  </si>
  <si>
    <r>
      <rPr>
        <sz val="10"/>
        <rFont val="宋体"/>
        <charset val="134"/>
      </rPr>
      <t>全县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个乡镇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劳动力转移培训目标500人，培训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天，每人补助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元</t>
    </r>
  </si>
  <si>
    <r>
      <rPr>
        <sz val="10"/>
        <color rgb="FF000000"/>
        <rFont val="宋体"/>
        <charset val="134"/>
      </rPr>
      <t>全县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个乡镇</t>
    </r>
  </si>
  <si>
    <t>光禄镇</t>
  </si>
  <si>
    <t>姚安县光禄古镇旅游公厕修缮</t>
  </si>
  <si>
    <t>改扩建</t>
  </si>
  <si>
    <r>
      <rPr>
        <sz val="10"/>
        <rFont val="Times New Roman"/>
        <charset val="134"/>
      </rPr>
      <t>对光禄古镇福禄广场公厕进行整体修缮，并增设第三卫生间。于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月底竣工投入合用。</t>
    </r>
  </si>
  <si>
    <t>文体局</t>
  </si>
  <si>
    <r>
      <rPr>
        <sz val="10"/>
        <color theme="1"/>
        <rFont val="宋体"/>
        <charset val="134"/>
      </rPr>
      <t>姚安县</t>
    </r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年山洪灾害防治项目</t>
    </r>
  </si>
  <si>
    <r>
      <rPr>
        <sz val="10"/>
        <rFont val="Times New Roman"/>
        <charset val="134"/>
      </rPr>
      <t>自动雨量站遥测终端老化损毁更换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个、监测设备老化或损毁更换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个，县级平台延伸到乡镇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个，演练、培训各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场。</t>
    </r>
  </si>
  <si>
    <t>水务局</t>
  </si>
  <si>
    <t>官屯镇</t>
  </si>
  <si>
    <t>马游河生态清洁型小流域综合治理工程</t>
  </si>
  <si>
    <t>马游村委会</t>
  </si>
  <si>
    <r>
      <rPr>
        <sz val="10"/>
        <rFont val="Times New Roman"/>
        <charset val="134"/>
      </rPr>
      <t>马游河小流域土地总面积</t>
    </r>
    <r>
      <rPr>
        <sz val="10"/>
        <rFont val="Times New Roman"/>
        <charset val="134"/>
      </rPr>
      <t>27.50km</t>
    </r>
    <r>
      <rPr>
        <vertAlign val="superscript"/>
        <sz val="10"/>
        <rFont val="Times New Roman"/>
        <charset val="134"/>
      </rPr>
      <t>2</t>
    </r>
    <r>
      <rPr>
        <sz val="10"/>
        <rFont val="宋体"/>
        <charset val="134"/>
      </rPr>
      <t>，总体规划水土流失面积</t>
    </r>
    <r>
      <rPr>
        <sz val="10"/>
        <rFont val="Times New Roman"/>
        <charset val="134"/>
      </rPr>
      <t>10.59km</t>
    </r>
    <r>
      <rPr>
        <vertAlign val="superscript"/>
        <sz val="10"/>
        <rFont val="Times New Roman"/>
        <charset val="134"/>
      </rPr>
      <t>2</t>
    </r>
    <r>
      <rPr>
        <sz val="10"/>
        <rFont val="宋体"/>
        <charset val="134"/>
      </rPr>
      <t>，水土流失治理措施面积</t>
    </r>
    <r>
      <rPr>
        <sz val="10"/>
        <rFont val="Times New Roman"/>
        <charset val="134"/>
      </rPr>
      <t>10.42km</t>
    </r>
    <r>
      <rPr>
        <vertAlign val="superscript"/>
        <sz val="10"/>
        <rFont val="Times New Roman"/>
        <charset val="134"/>
      </rPr>
      <t>2</t>
    </r>
    <r>
      <rPr>
        <sz val="10"/>
        <rFont val="宋体"/>
        <charset val="134"/>
      </rPr>
      <t>，治理度达</t>
    </r>
    <r>
      <rPr>
        <sz val="10"/>
        <rFont val="Times New Roman"/>
        <charset val="134"/>
      </rPr>
      <t>98%</t>
    </r>
    <r>
      <rPr>
        <sz val="10"/>
        <rFont val="宋体"/>
        <charset val="134"/>
      </rPr>
      <t>，生态措施治理面积</t>
    </r>
    <r>
      <rPr>
        <sz val="10"/>
        <rFont val="Times New Roman"/>
        <charset val="134"/>
      </rPr>
      <t>23.41km</t>
    </r>
    <r>
      <rPr>
        <vertAlign val="superscript"/>
        <sz val="10"/>
        <rFont val="Times New Roman"/>
        <charset val="134"/>
      </rPr>
      <t>2</t>
    </r>
    <r>
      <rPr>
        <sz val="10"/>
        <rFont val="宋体"/>
        <charset val="134"/>
      </rPr>
      <t>，治理度达</t>
    </r>
    <r>
      <rPr>
        <sz val="10"/>
        <rFont val="Times New Roman"/>
        <charset val="134"/>
      </rPr>
      <t>85%</t>
    </r>
    <r>
      <rPr>
        <sz val="10"/>
        <rFont val="宋体"/>
        <charset val="134"/>
      </rPr>
      <t>；分两个年度实施，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年计划生态治理面积</t>
    </r>
    <r>
      <rPr>
        <sz val="10"/>
        <rFont val="Times New Roman"/>
        <charset val="134"/>
      </rPr>
      <t>10.42km</t>
    </r>
    <r>
      <rPr>
        <vertAlign val="superscript"/>
        <sz val="10"/>
        <rFont val="Times New Roman"/>
        <charset val="134"/>
      </rPr>
      <t>2</t>
    </r>
    <r>
      <rPr>
        <sz val="10"/>
        <rFont val="宋体"/>
        <charset val="134"/>
      </rPr>
      <t>，治理资金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万元，实施水保林</t>
    </r>
    <r>
      <rPr>
        <sz val="10"/>
        <rFont val="Times New Roman"/>
        <charset val="134"/>
      </rPr>
      <t>175.64hm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封禁治理</t>
    </r>
    <r>
      <rPr>
        <sz val="10"/>
        <rFont val="Times New Roman"/>
        <charset val="134"/>
      </rPr>
      <t>967hm</t>
    </r>
    <r>
      <rPr>
        <vertAlign val="superscript"/>
        <sz val="10"/>
        <rFont val="Times New Roman"/>
        <charset val="134"/>
      </rPr>
      <t>2</t>
    </r>
    <r>
      <rPr>
        <sz val="10"/>
        <rFont val="宋体"/>
        <charset val="134"/>
      </rPr>
      <t>，谷坊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座。道路硬化</t>
    </r>
    <r>
      <rPr>
        <sz val="10"/>
        <rFont val="Times New Roman"/>
        <charset val="134"/>
      </rPr>
      <t>1.775km</t>
    </r>
    <r>
      <rPr>
        <sz val="10"/>
        <rFont val="宋体"/>
        <charset val="134"/>
      </rPr>
      <t>，排水沟</t>
    </r>
    <r>
      <rPr>
        <sz val="10"/>
        <rFont val="Times New Roman"/>
        <charset val="134"/>
      </rPr>
      <t>1.775km</t>
    </r>
    <r>
      <rPr>
        <sz val="10"/>
        <rFont val="宋体"/>
        <charset val="134"/>
      </rPr>
      <t>，沉砂池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座，马游水库一级保护区围栏</t>
    </r>
    <r>
      <rPr>
        <sz val="10"/>
        <rFont val="Times New Roman"/>
        <charset val="134"/>
      </rPr>
      <t>7km.</t>
    </r>
  </si>
  <si>
    <r>
      <rPr>
        <sz val="11"/>
        <color theme="1"/>
        <rFont val="Times New Roman"/>
        <charset val="134"/>
      </rPr>
      <t>2017-2018</t>
    </r>
    <r>
      <rPr>
        <sz val="11"/>
        <color theme="1"/>
        <rFont val="宋体"/>
        <charset val="134"/>
      </rPr>
      <t>农村饮水保障项目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</si>
  <si>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个乡镇</t>
    </r>
  </si>
  <si>
    <t>9个乡镇，57个村委会，154个村民小组新建及改造饮水管道及设施</t>
  </si>
  <si>
    <t>前场镇</t>
  </si>
  <si>
    <t>前场镇新村村委会大平地民族团结进步示范村</t>
  </si>
  <si>
    <t>大平地</t>
  </si>
  <si>
    <t>民生改善项目、标识建设、民族文化传承与发展、村容村貌整治、民族团结进步创建工程</t>
  </si>
  <si>
    <t>民宗局</t>
  </si>
  <si>
    <t>适中乡</t>
  </si>
  <si>
    <t>适中乡三木村委会培龙村民族团结进步示范村</t>
  </si>
  <si>
    <t>培龙村</t>
  </si>
  <si>
    <t>左门乡</t>
  </si>
  <si>
    <t>左门乡地索村委会拉务堵民族特色村</t>
  </si>
  <si>
    <t>拉务堵村</t>
  </si>
  <si>
    <t>姚安县新型职业农民培育</t>
  </si>
  <si>
    <t>续建</t>
  </si>
  <si>
    <t>各乡镇</t>
  </si>
  <si>
    <t>在全县培育新型农业经营主体带头人50人</t>
  </si>
  <si>
    <t>农业局</t>
  </si>
  <si>
    <t>基层农技推广体系建设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</si>
  <si>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、围绕县委县人民政府产业发展思路，提出主导品种和主推技术；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、参加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天以上脱产业务培训基层农技人员</t>
    </r>
    <r>
      <rPr>
        <sz val="10"/>
        <color rgb="FF000000"/>
        <rFont val="Times New Roman"/>
        <charset val="134"/>
      </rPr>
      <t>73</t>
    </r>
    <r>
      <rPr>
        <sz val="10"/>
        <color rgb="FF000000"/>
        <rFont val="宋体"/>
        <charset val="134"/>
      </rPr>
      <t>名；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宋体"/>
        <charset val="134"/>
      </rPr>
      <t>、参加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天以上脱产业务培训基层农推广骨干人才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名；</t>
    </r>
    <r>
      <rPr>
        <sz val="10"/>
        <color rgb="FF000000"/>
        <rFont val="Times New Roman"/>
        <charset val="134"/>
      </rPr>
      <t xml:space="preserve">
4</t>
    </r>
    <r>
      <rPr>
        <sz val="10"/>
        <color rgb="FF000000"/>
        <rFont val="宋体"/>
        <charset val="134"/>
      </rPr>
      <t>、建立产业示范基地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个；</t>
    </r>
    <r>
      <rPr>
        <sz val="10"/>
        <color rgb="FF000000"/>
        <rFont val="Times New Roman"/>
        <charset val="134"/>
      </rPr>
      <t xml:space="preserve">
5</t>
    </r>
    <r>
      <rPr>
        <sz val="10"/>
        <color rgb="FF000000"/>
        <rFont val="宋体"/>
        <charset val="134"/>
      </rPr>
      <t>、培育农业科技示范示范主体</t>
    </r>
    <r>
      <rPr>
        <sz val="10"/>
        <color rgb="FF000000"/>
        <rFont val="Times New Roman"/>
        <charset val="134"/>
      </rPr>
      <t>596</t>
    </r>
    <r>
      <rPr>
        <sz val="10"/>
        <color rgb="FF000000"/>
        <rFont val="宋体"/>
        <charset val="134"/>
      </rPr>
      <t>户，示范主体覆盖</t>
    </r>
    <r>
      <rPr>
        <sz val="10"/>
        <color rgb="FF000000"/>
        <rFont val="Times New Roman"/>
        <charset val="134"/>
      </rPr>
      <t>77</t>
    </r>
    <r>
      <rPr>
        <sz val="10"/>
        <color rgb="FF000000"/>
        <rFont val="宋体"/>
        <charset val="134"/>
      </rPr>
      <t>个行政村，每个行政村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户以上。</t>
    </r>
    <r>
      <rPr>
        <sz val="10"/>
        <color rgb="FF000000"/>
        <rFont val="Times New Roman"/>
        <charset val="134"/>
      </rPr>
      <t xml:space="preserve">
6</t>
    </r>
    <r>
      <rPr>
        <sz val="10"/>
        <color rgb="FF000000"/>
        <rFont val="宋体"/>
        <charset val="134"/>
      </rPr>
      <t>、把在编在岗的专业技术人员选聘为指导员，每名指导员负责指导示范主体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户以上。</t>
    </r>
  </si>
  <si>
    <t>姚安县耕地质量提升项目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</si>
  <si>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、完成省、州下达土壤监测取土化验数量；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、组织实施田间肥效试验；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宋体"/>
        <charset val="134"/>
      </rPr>
      <t>、推进耕地质量提升与化肥减量增效。</t>
    </r>
    <r>
      <rPr>
        <sz val="10"/>
        <color rgb="FF000000"/>
        <rFont val="Times New Roman"/>
        <charset val="134"/>
      </rPr>
      <t xml:space="preserve">
4</t>
    </r>
    <r>
      <rPr>
        <sz val="10"/>
        <color rgb="FF000000"/>
        <rFont val="宋体"/>
        <charset val="134"/>
      </rPr>
      <t>、控制大麦地、改水河水源地农业面源污染。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、拟在我县实施稻渔综合种养面积</t>
    </r>
    <r>
      <rPr>
        <sz val="10"/>
        <color rgb="FF000000"/>
        <rFont val="Times New Roman"/>
        <charset val="134"/>
      </rPr>
      <t>180</t>
    </r>
    <r>
      <rPr>
        <sz val="10"/>
        <color rgb="FF000000"/>
        <rFont val="宋体"/>
        <charset val="134"/>
      </rPr>
      <t>亩；放流鱼苗</t>
    </r>
    <r>
      <rPr>
        <sz val="10"/>
        <color rgb="FF000000"/>
        <rFont val="Times New Roman"/>
        <charset val="134"/>
      </rPr>
      <t>1.8</t>
    </r>
    <r>
      <rPr>
        <sz val="10"/>
        <color rgb="FF000000"/>
        <rFont val="宋体"/>
        <charset val="134"/>
      </rPr>
      <t>吨。</t>
    </r>
  </si>
  <si>
    <t>农经专项</t>
  </si>
  <si>
    <t>扶持1个省州级农民专业合作社示范社15万元。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</si>
  <si>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年云南省姚安县粮改饲补贴项目</t>
    </r>
  </si>
  <si>
    <r>
      <rPr>
        <sz val="10"/>
        <rFont val="宋体"/>
        <charset val="134"/>
      </rPr>
      <t>粮改饲</t>
    </r>
    <r>
      <rPr>
        <sz val="10"/>
        <rFont val="Times New Roman"/>
        <charset val="0"/>
      </rPr>
      <t>1.4444</t>
    </r>
    <r>
      <rPr>
        <sz val="10"/>
        <rFont val="宋体"/>
        <charset val="134"/>
      </rPr>
      <t>万亩，收储</t>
    </r>
    <r>
      <rPr>
        <sz val="10"/>
        <rFont val="Times New Roman"/>
        <charset val="0"/>
      </rPr>
      <t>4.3334</t>
    </r>
    <r>
      <rPr>
        <sz val="10"/>
        <rFont val="宋体"/>
        <charset val="134"/>
      </rPr>
      <t>万吨。</t>
    </r>
  </si>
  <si>
    <t>姚安县一二三产融合发展益农信息社建设项目</t>
  </si>
  <si>
    <t>1、对示范社、标准社的物化补足；2、县级运营中心设备购置；日常运行费用：网络费、办公耗材、器材维修等；4、对信息员培训。</t>
  </si>
  <si>
    <t>肉牛养殖</t>
  </si>
  <si>
    <t>草海工业园区</t>
  </si>
  <si>
    <t>计划在草海工业园区建设占地约100亩的“云岭牛”规范化养殖基地1个，基地建成后引进有实力的龙头企业、科研机构，开展“云岭牛”扩繁育种推广，提高我县肉牛养殖优良品种数量及质量。为肉牛产业化奠定基础。</t>
  </si>
  <si>
    <t>大河口乡</t>
  </si>
  <si>
    <t>大河口乡2017年度脱贫成效奖励项目</t>
  </si>
  <si>
    <t>小型公益性生产生活设施及产业发展（含动态管理大河口乡2户2人）</t>
  </si>
  <si>
    <r>
      <rPr>
        <sz val="10"/>
        <rFont val="Times New Roman"/>
        <charset val="134"/>
      </rPr>
      <t>含动态管理大河口乡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</si>
  <si>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t>大河口乡涟水、麂子行政村整村推进项目</t>
  </si>
  <si>
    <t>小型公益性生产生活设施及产业发展</t>
  </si>
  <si>
    <t>栋川镇</t>
  </si>
  <si>
    <t>栋川镇2017年度脱贫成效奖励项目</t>
  </si>
  <si>
    <t>小型公益性生产生活设施及产业发展（含动态管理栋川镇3户15人）</t>
  </si>
  <si>
    <t>光禄镇2017年度脱贫成效奖励项目</t>
  </si>
  <si>
    <t>小型公益性生产生活设施及产业发展（含动态管理光禄镇5户18人）</t>
  </si>
  <si>
    <r>
      <rPr>
        <sz val="10"/>
        <rFont val="宋体"/>
        <charset val="134"/>
      </rPr>
      <t>含光禄镇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人</t>
    </r>
  </si>
  <si>
    <t>光禄镇小邑和班刘行政村整村推进项目</t>
  </si>
  <si>
    <t>官屯镇2017年度脱贫成效奖励项目</t>
  </si>
  <si>
    <t>小型公益性生产生活设施及产业发展（含动态管理官屯镇2户8人）</t>
  </si>
  <si>
    <t>太平镇</t>
  </si>
  <si>
    <t>太平镇2017年度脱贫成效奖励项目</t>
  </si>
  <si>
    <t>小型公益性生产生活设施及产业发展（含动态管理太平镇1户5人）</t>
  </si>
  <si>
    <r>
      <rPr>
        <sz val="10"/>
        <rFont val="宋体"/>
        <charset val="134"/>
      </rPr>
      <t>含动态管理太平镇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</t>
    </r>
  </si>
  <si>
    <t>姚安县太平镇整乡推进项目</t>
  </si>
  <si>
    <t>前场镇2017年度脱贫成效奖励项目</t>
  </si>
  <si>
    <t>小型公益性生产生活设施及产业发展（含动态管理前场镇1户4人）</t>
  </si>
  <si>
    <r>
      <rPr>
        <sz val="10"/>
        <rFont val="宋体"/>
        <charset val="134"/>
      </rPr>
      <t>含动态管理前场镇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</t>
    </r>
  </si>
  <si>
    <t>前场镇庄科、石河、木署、新街行政村整村推进项目</t>
  </si>
  <si>
    <t>弥兴镇</t>
  </si>
  <si>
    <t>弥兴镇2017年度脱贫成效奖励项目</t>
  </si>
  <si>
    <t>小型公益性生产生活设施及产业发展（含动态管理弥兴镇6户16人）</t>
  </si>
  <si>
    <r>
      <rPr>
        <sz val="10"/>
        <rFont val="宋体"/>
        <charset val="134"/>
      </rPr>
      <t>含动态管理弥兴镇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人</t>
    </r>
  </si>
  <si>
    <t>左门乡2017年度脱贫成效奖励项目</t>
  </si>
  <si>
    <t>无动态管理</t>
  </si>
  <si>
    <t>左门乡苤拉、左门行政村整村推进项目</t>
  </si>
  <si>
    <t>适中乡2017年度脱贫成效奖励项目</t>
  </si>
  <si>
    <t>小型公益性生产生活设施及产业发展（含动态管理适中乡2户10人）</t>
  </si>
  <si>
    <r>
      <rPr>
        <sz val="10"/>
        <rFont val="宋体"/>
        <charset val="134"/>
      </rPr>
      <t>含动态管理适中乡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人</t>
    </r>
  </si>
  <si>
    <t>相关乡镇</t>
  </si>
  <si>
    <t>生态护林员和其他生态公益岗</t>
  </si>
  <si>
    <t>生态护林员(10000元/人/年)；天保工程护林员工资(900元/月),专业扑火队员工资(2000元/月)，优先保障贫困户</t>
  </si>
  <si>
    <t>林业局</t>
  </si>
  <si>
    <t>2019年一事一议财政奖补美丽乡村建设项目</t>
  </si>
  <si>
    <t>石河旧村</t>
  </si>
  <si>
    <t>道路硬化、挡墙浆砌石支砌、污水处理管道、公厕、文体设施、小坝塘改造、绿化树种植、不锈钢宣传栏、垃圾收集点建设等</t>
  </si>
  <si>
    <t>财政局</t>
  </si>
  <si>
    <t>姚安县2017年退出贫困县一次性奖励专项扶贫资金分配方案项目表</t>
  </si>
  <si>
    <t>其中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</si>
  <si>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</si>
  <si>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含动态管理大河口乡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</si>
  <si>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含动态管理栋川镇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人</t>
    </r>
  </si>
  <si>
    <t>含动态管理官屯镇2户8人</t>
  </si>
  <si>
    <t>姚安县2019年度第一批财政统筹整合涉农资金使用分配方案项目表</t>
  </si>
  <si>
    <r>
      <rPr>
        <sz val="10"/>
        <rFont val="Times New Roman"/>
        <charset val="134"/>
      </rPr>
      <t>23</t>
    </r>
    <r>
      <rPr>
        <sz val="10"/>
        <rFont val="宋体"/>
        <charset val="134"/>
      </rPr>
      <t>个</t>
    </r>
  </si>
</sst>
</file>

<file path=xl/styles.xml><?xml version="1.0" encoding="utf-8"?>
<styleSheet xmlns="http://schemas.openxmlformats.org/spreadsheetml/2006/main">
  <numFmts count="33">
    <numFmt numFmtId="176" formatCode="&quot;$&quot;#,##0_);[Red]\(&quot;$&quot;#,##0\)"/>
    <numFmt numFmtId="177" formatCode="_-* #,##0.00_-;\-* #,##0.00_-;_-* &quot;-&quot;??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\ ??/??"/>
    <numFmt numFmtId="41" formatCode="_ * #,##0_ ;_ * \-#,##0_ ;_ * &quot;-&quot;_ ;_ @_ "/>
    <numFmt numFmtId="179" formatCode="_-&quot;$&quot;* #,##0_-;\-&quot;$&quot;* #,##0_-;_-&quot;$&quot;* &quot;-&quot;_-;_-@_-"/>
    <numFmt numFmtId="180" formatCode="0_ "/>
    <numFmt numFmtId="181" formatCode="_-&quot;$&quot;* #,##0.00_-;\-&quot;$&quot;* #,##0.00_-;_-&quot;$&quot;* &quot;-&quot;??_-;_-@_-"/>
    <numFmt numFmtId="182" formatCode="yy\.mm\.dd"/>
    <numFmt numFmtId="183" formatCode="&quot;$&quot;#,##0.00_);[Red]\(&quot;$&quot;#,##0.00\)"/>
    <numFmt numFmtId="184" formatCode="_-&quot;$&quot;\ * #,##0_-;_-&quot;$&quot;\ * #,##0\-;_-&quot;$&quot;\ * &quot;-&quot;_-;_-@_-"/>
    <numFmt numFmtId="185" formatCode="\$#,##0;\(\$#,##0\)"/>
    <numFmt numFmtId="186" formatCode="0;[Red]0"/>
    <numFmt numFmtId="187" formatCode="&quot;\&quot;#,##0;&quot;\&quot;&quot;\&quot;&quot;\&quot;&quot;\&quot;&quot;\&quot;&quot;\&quot;&quot;\&quot;&quot;\&quot;&quot;\&quot;&quot;\&quot;&quot;\&quot;&quot;\&quot;\-#,##0"/>
    <numFmt numFmtId="188" formatCode="_-&quot;$&quot;\ * #,##0.00_-;_-&quot;$&quot;\ * #,##0.00\-;_-&quot;$&quot;\ * &quot;-&quot;??_-;_-@_-"/>
    <numFmt numFmtId="189" formatCode="0.00;[Red]0.00"/>
    <numFmt numFmtId="190" formatCode="* #,##0;* \-#,##0;* &quot;-&quot;;@"/>
    <numFmt numFmtId="191" formatCode="_-* #,##0_$_-;\-* #,##0_$_-;_-* &quot;-&quot;_$_-;_-@_-"/>
    <numFmt numFmtId="192" formatCode="_-* #,##0.00_$_-;\-* #,##0.00_$_-;_-* &quot;-&quot;??_$_-;_-@_-"/>
    <numFmt numFmtId="193" formatCode="&quot;$&quot;\ #,##0.00_-;[Red]&quot;$&quot;\ #,##0.00\-"/>
    <numFmt numFmtId="194" formatCode="0;_琀"/>
    <numFmt numFmtId="195" formatCode="#,##0.0_);\(#,##0.0\)"/>
    <numFmt numFmtId="196" formatCode="yyyy&quot;年&quot;m&quot;月&quot;d&quot;日&quot;;@"/>
    <numFmt numFmtId="197" formatCode="0.00_ "/>
    <numFmt numFmtId="198" formatCode="0.0"/>
    <numFmt numFmtId="199" formatCode="0.0_ "/>
    <numFmt numFmtId="200" formatCode="_-* #,##0.00&quot;$&quot;_-;\-* #,##0.00&quot;$&quot;_-;_-* &quot;-&quot;??&quot;$&quot;_-;_-@_-"/>
    <numFmt numFmtId="201" formatCode="#,##0;\(#,##0\)"/>
    <numFmt numFmtId="202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203" formatCode="\$#,##0.00;\(\$#,##0.00\)"/>
    <numFmt numFmtId="204" formatCode="_-* #,##0&quot;$&quot;_-;\-* #,##0&quot;$&quot;_-;_-* &quot;-&quot;&quot;$&quot;_-;_-@_-"/>
  </numFmts>
  <fonts count="100">
    <font>
      <sz val="12"/>
      <name val="宋体"/>
      <charset val="134"/>
    </font>
    <font>
      <sz val="1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12"/>
      <color indexed="17"/>
      <name val="楷体_GB2312"/>
      <charset val="134"/>
    </font>
    <font>
      <sz val="11"/>
      <color indexed="8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0"/>
      <name val="Helv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8"/>
      <name val="MS Sans Serif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8"/>
      <name val="Times New Roman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0"/>
      <color indexed="16"/>
      <name val="MS Serif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20"/>
      <name val="楷体_GB2312"/>
      <charset val="134"/>
    </font>
    <font>
      <sz val="10.5"/>
      <color indexed="20"/>
      <name val="宋体"/>
      <charset val="134"/>
    </font>
    <font>
      <sz val="10"/>
      <name val="Geneva"/>
      <charset val="134"/>
    </font>
    <font>
      <sz val="12"/>
      <color indexed="17"/>
      <name val="宋体"/>
      <charset val="134"/>
    </font>
    <font>
      <u/>
      <sz val="12"/>
      <color indexed="12"/>
      <name val="宋体"/>
      <charset val="134"/>
    </font>
    <font>
      <sz val="10.5"/>
      <color indexed="17"/>
      <name val="宋体"/>
      <charset val="134"/>
    </font>
    <font>
      <b/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12"/>
      <color indexed="1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Arial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name val="宋体"/>
      <charset val="134"/>
    </font>
    <font>
      <sz val="12"/>
      <name val="바탕체"/>
      <charset val="134"/>
    </font>
    <font>
      <b/>
      <sz val="11"/>
      <color indexed="9"/>
      <name val="宋体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8"/>
      <name val="MS Sans Serif"/>
      <charset val="134"/>
    </font>
    <font>
      <sz val="12"/>
      <color indexed="9"/>
      <name val="Helv"/>
      <charset val="134"/>
    </font>
    <font>
      <sz val="10"/>
      <name val="Arial Narrow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Courier"/>
      <charset val="134"/>
    </font>
    <font>
      <vertAlign val="superscript"/>
      <sz val="10"/>
      <name val="Times New Roman"/>
      <charset val="134"/>
    </font>
    <font>
      <sz val="11"/>
      <color theme="1"/>
      <name val="宋体"/>
      <charset val="134"/>
    </font>
    <font>
      <sz val="10"/>
      <name val="Times New Roman"/>
      <charset val="0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924"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35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31" borderId="6" applyNumberFormat="0" applyAlignment="0" applyProtection="0">
      <alignment vertical="center"/>
    </xf>
    <xf numFmtId="0" fontId="30" fillId="0" borderId="0">
      <alignment horizontal="center" wrapText="1"/>
      <protection locked="0"/>
    </xf>
    <xf numFmtId="0" fontId="15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41" fontId="35" fillId="0" borderId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37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0" borderId="0" applyNumberFormat="0" applyAlignment="0">
      <alignment horizontal="left"/>
    </xf>
    <xf numFmtId="0" fontId="16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/>
    <xf numFmtId="0" fontId="15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19" fillId="0" borderId="0"/>
    <xf numFmtId="0" fontId="12" fillId="12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7">
      <alignment horizontal="center"/>
    </xf>
    <xf numFmtId="0" fontId="47" fillId="0" borderId="1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6" fillId="3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/>
    <xf numFmtId="0" fontId="14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5" fillId="0" borderId="0"/>
    <xf numFmtId="0" fontId="43" fillId="9" borderId="0" applyNumberFormat="0" applyBorder="0" applyAlignment="0" applyProtection="0"/>
    <xf numFmtId="0" fontId="19" fillId="0" borderId="0"/>
    <xf numFmtId="0" fontId="18" fillId="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51" fillId="0" borderId="0"/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1" fillId="0" borderId="0"/>
    <xf numFmtId="0" fontId="21" fillId="16" borderId="0" applyNumberFormat="0" applyBorder="0" applyAlignment="0" applyProtection="0">
      <alignment vertical="center"/>
    </xf>
    <xf numFmtId="0" fontId="51" fillId="0" borderId="0"/>
    <xf numFmtId="0" fontId="45" fillId="0" borderId="0"/>
    <xf numFmtId="0" fontId="18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1" fillId="0" borderId="0"/>
    <xf numFmtId="0" fontId="19" fillId="0" borderId="0"/>
    <xf numFmtId="0" fontId="55" fillId="0" borderId="0" applyNumberFormat="0" applyFill="0" applyBorder="0" applyProtection="0">
      <alignment vertical="center"/>
    </xf>
    <xf numFmtId="0" fontId="45" fillId="0" borderId="0"/>
    <xf numFmtId="0" fontId="19" fillId="0" borderId="0"/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0" borderId="0"/>
    <xf numFmtId="0" fontId="15" fillId="4" borderId="0" applyNumberFormat="0" applyBorder="0" applyAlignment="0" applyProtection="0">
      <alignment vertical="center"/>
    </xf>
    <xf numFmtId="0" fontId="51" fillId="0" borderId="0"/>
    <xf numFmtId="0" fontId="12" fillId="40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8" fillId="51" borderId="0" applyNumberFormat="0" applyBorder="0" applyAlignment="0" applyProtection="0"/>
    <xf numFmtId="0" fontId="51" fillId="0" borderId="0"/>
    <xf numFmtId="9" fontId="0" fillId="0" borderId="0" applyFont="0" applyFill="0" applyBorder="0" applyAlignment="0" applyProtection="0"/>
    <xf numFmtId="0" fontId="57" fillId="0" borderId="19" applyNumberFormat="0" applyFill="0" applyAlignment="0" applyProtection="0">
      <alignment vertical="center"/>
    </xf>
    <xf numFmtId="0" fontId="19" fillId="0" borderId="0"/>
    <xf numFmtId="0" fontId="58" fillId="0" borderId="20" applyNumberFormat="0" applyFill="0" applyAlignment="0" applyProtection="0">
      <alignment vertical="center"/>
    </xf>
    <xf numFmtId="0" fontId="20" fillId="0" borderId="0"/>
    <xf numFmtId="0" fontId="45" fillId="0" borderId="0"/>
    <xf numFmtId="0" fontId="20" fillId="0" borderId="0"/>
    <xf numFmtId="0" fontId="19" fillId="0" borderId="0" applyProtection="0"/>
    <xf numFmtId="0" fontId="18" fillId="2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0" fillId="0" borderId="0"/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8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/>
    <xf numFmtId="0" fontId="59" fillId="0" borderId="3">
      <alignment horizontal="left" vertical="center"/>
    </xf>
    <xf numFmtId="0" fontId="45" fillId="0" borderId="0"/>
    <xf numFmtId="0" fontId="45" fillId="0" borderId="0"/>
    <xf numFmtId="0" fontId="51" fillId="0" borderId="0"/>
    <xf numFmtId="0" fontId="45" fillId="0" borderId="0"/>
    <xf numFmtId="38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0" borderId="0"/>
    <xf numFmtId="0" fontId="28" fillId="3" borderId="0" applyNumberFormat="0" applyBorder="0" applyAlignment="0" applyProtection="0"/>
    <xf numFmtId="0" fontId="51" fillId="0" borderId="0"/>
    <xf numFmtId="0" fontId="20" fillId="0" borderId="0"/>
    <xf numFmtId="0" fontId="20" fillId="0" borderId="0"/>
    <xf numFmtId="178" fontId="0" fillId="0" borderId="0" applyFont="0" applyFill="0" applyProtection="0"/>
    <xf numFmtId="0" fontId="20" fillId="0" borderId="0"/>
    <xf numFmtId="0" fontId="45" fillId="0" borderId="0"/>
    <xf numFmtId="0" fontId="45" fillId="0" borderId="0"/>
    <xf numFmtId="0" fontId="19" fillId="0" borderId="0"/>
    <xf numFmtId="185" fontId="1" fillId="0" borderId="0"/>
    <xf numFmtId="0" fontId="45" fillId="0" borderId="0"/>
    <xf numFmtId="0" fontId="15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0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21" fillId="18" borderId="0" applyNumberFormat="0" applyBorder="0" applyAlignment="0" applyProtection="0">
      <alignment vertical="center"/>
    </xf>
    <xf numFmtId="0" fontId="45" fillId="0" borderId="0"/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0"/>
    <xf numFmtId="0" fontId="18" fillId="2" borderId="0" applyNumberFormat="0" applyBorder="0" applyAlignment="0" applyProtection="0">
      <alignment vertical="center"/>
    </xf>
    <xf numFmtId="0" fontId="45" fillId="0" borderId="0"/>
    <xf numFmtId="0" fontId="13" fillId="4" borderId="0" applyNumberFormat="0" applyBorder="0" applyAlignment="0" applyProtection="0">
      <alignment vertical="center"/>
    </xf>
    <xf numFmtId="0" fontId="56" fillId="24" borderId="18" applyNumberFormat="0" applyAlignment="0" applyProtection="0">
      <alignment vertical="center"/>
    </xf>
    <xf numFmtId="0" fontId="20" fillId="0" borderId="0"/>
    <xf numFmtId="0" fontId="18" fillId="2" borderId="0" applyNumberFormat="0" applyBorder="0" applyAlignment="0" applyProtection="0">
      <alignment vertical="center"/>
    </xf>
    <xf numFmtId="0" fontId="61" fillId="51" borderId="0" applyNumberFormat="0" applyBorder="0" applyAlignment="0" applyProtection="0"/>
    <xf numFmtId="0" fontId="21" fillId="50" borderId="0" applyNumberFormat="0" applyBorder="0" applyAlignment="0" applyProtection="0">
      <alignment vertical="center"/>
    </xf>
    <xf numFmtId="0" fontId="20" fillId="0" borderId="0"/>
    <xf numFmtId="0" fontId="4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5" fillId="0" borderId="0"/>
    <xf numFmtId="0" fontId="15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5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9" fillId="0" borderId="0"/>
    <xf numFmtId="0" fontId="12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87" fontId="19" fillId="0" borderId="0"/>
    <xf numFmtId="0" fontId="12" fillId="1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3" fillId="1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0"/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3" fillId="40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28" fillId="51" borderId="0" applyNumberFormat="0" applyBorder="0" applyAlignment="0" applyProtection="0"/>
    <xf numFmtId="0" fontId="21" fillId="5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56" borderId="0" applyNumberFormat="0" applyFont="0" applyBorder="0" applyAlignment="0" applyProtection="0"/>
    <xf numFmtId="0" fontId="18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37" fontId="67" fillId="0" borderId="0"/>
    <xf numFmtId="0" fontId="1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21" fillId="4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3" fillId="57" borderId="0" applyNumberFormat="0" applyBorder="0" applyAlignment="0" applyProtection="0"/>
    <xf numFmtId="0" fontId="21" fillId="3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9" fillId="24" borderId="0" applyNumberFormat="0" applyBorder="0" applyAlignment="0" applyProtection="0"/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30" fillId="0" borderId="0">
      <alignment horizontal="center" wrapText="1"/>
      <protection locked="0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8" fillId="0" borderId="0"/>
    <xf numFmtId="0" fontId="13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4" fillId="0" borderId="0">
      <alignment horizont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49" borderId="0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15" fontId="75" fillId="0" borderId="0"/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8" fillId="24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" fillId="0" borderId="0"/>
    <xf numFmtId="0" fontId="15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43" fillId="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43" fillId="50" borderId="0" applyNumberFormat="0" applyBorder="0" applyAlignment="0" applyProtection="0"/>
    <xf numFmtId="0" fontId="28" fillId="27" borderId="0" applyNumberFormat="0" applyBorder="0" applyAlignment="0" applyProtection="0"/>
    <xf numFmtId="0" fontId="43" fillId="27" borderId="0" applyNumberFormat="0" applyBorder="0" applyAlignment="0" applyProtection="0"/>
    <xf numFmtId="0" fontId="52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51" borderId="22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202" fontId="19" fillId="0" borderId="0" applyFill="0" applyBorder="0" applyAlignment="0"/>
    <xf numFmtId="0" fontId="18" fillId="2" borderId="0" applyNumberFormat="0" applyBorder="0" applyAlignment="0" applyProtection="0">
      <alignment vertical="center"/>
    </xf>
    <xf numFmtId="0" fontId="76" fillId="0" borderId="7">
      <alignment horizontal="center"/>
    </xf>
    <xf numFmtId="0" fontId="65" fillId="24" borderId="11" applyNumberFormat="0" applyAlignment="0" applyProtection="0">
      <alignment vertical="center"/>
    </xf>
    <xf numFmtId="0" fontId="74" fillId="35" borderId="25" applyNumberFormat="0" applyAlignment="0" applyProtection="0">
      <alignment vertical="center"/>
    </xf>
    <xf numFmtId="0" fontId="76" fillId="0" borderId="0" applyNumberFormat="0" applyFill="0" applyBorder="0" applyAlignment="0" applyProtection="0"/>
    <xf numFmtId="41" fontId="0" fillId="0" borderId="0" applyFont="0" applyFill="0" applyBorder="0" applyAlignment="0" applyProtection="0"/>
    <xf numFmtId="201" fontId="1" fillId="0" borderId="0"/>
    <xf numFmtId="0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15" fillId="4" borderId="0" applyNumberFormat="0" applyBorder="0" applyAlignment="0" applyProtection="0">
      <alignment vertical="center"/>
    </xf>
    <xf numFmtId="203" fontId="1" fillId="0" borderId="0"/>
    <xf numFmtId="0" fontId="15" fillId="4" borderId="0" applyNumberFormat="0" applyBorder="0" applyAlignment="0" applyProtection="0">
      <alignment vertical="center"/>
    </xf>
    <xf numFmtId="0" fontId="19" fillId="0" borderId="0"/>
    <xf numFmtId="2" fontId="78" fillId="0" borderId="0" applyProtection="0"/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6" applyNumberFormat="0" applyAlignment="0" applyProtection="0">
      <alignment horizontal="left" vertical="center"/>
    </xf>
    <xf numFmtId="0" fontId="18" fillId="2" borderId="0" applyNumberFormat="0" applyBorder="0" applyAlignment="0" applyProtection="0">
      <alignment vertical="center"/>
    </xf>
    <xf numFmtId="0" fontId="79" fillId="0" borderId="0" applyProtection="0"/>
    <xf numFmtId="0" fontId="59" fillId="0" borderId="0" applyProtection="0"/>
    <xf numFmtId="0" fontId="69" fillId="51" borderId="1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195" fontId="68" fillId="58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95" fontId="81" fillId="59" borderId="0"/>
    <xf numFmtId="40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0" borderId="0" applyNumberFormat="0" applyFont="0" applyBorder="0" applyAlignment="0">
      <alignment horizontal="center"/>
    </xf>
    <xf numFmtId="0" fontId="19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61" borderId="3" applyNumberFormat="0" applyFont="0" applyAlignment="0">
      <alignment horizontal="center"/>
    </xf>
    <xf numFmtId="0" fontId="80" fillId="0" borderId="0" applyNumberFormat="0" applyFill="0" applyBorder="0" applyAlignment="0">
      <alignment horizontal="center"/>
    </xf>
    <xf numFmtId="200" fontId="0" fillId="0" borderId="0" applyFont="0" applyFill="0" applyBorder="0" applyAlignment="0" applyProtection="0"/>
    <xf numFmtId="0" fontId="83" fillId="62" borderId="27">
      <protection locked="0"/>
    </xf>
    <xf numFmtId="0" fontId="84" fillId="0" borderId="0"/>
    <xf numFmtId="0" fontId="18" fillId="2" borderId="0" applyNumberFormat="0" applyBorder="0" applyAlignment="0" applyProtection="0">
      <alignment vertical="center"/>
    </xf>
    <xf numFmtId="40" fontId="85" fillId="0" borderId="0" applyBorder="0">
      <alignment horizontal="right"/>
    </xf>
    <xf numFmtId="0" fontId="83" fillId="62" borderId="27">
      <protection locked="0"/>
    </xf>
    <xf numFmtId="0" fontId="11" fillId="2" borderId="0" applyNumberFormat="0" applyBorder="0" applyAlignment="0" applyProtection="0">
      <alignment vertical="center"/>
    </xf>
    <xf numFmtId="0" fontId="83" fillId="62" borderId="27">
      <protection locked="0"/>
    </xf>
    <xf numFmtId="0" fontId="86" fillId="0" borderId="0" applyNumberFormat="0" applyFill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/>
    <xf numFmtId="9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9" fillId="0" borderId="17" applyNumberFormat="0" applyFill="0" applyProtection="0">
      <alignment horizontal="right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7" fillId="0" borderId="17" applyNumberFormat="0" applyFill="0" applyProtection="0">
      <alignment horizontal="center"/>
    </xf>
    <xf numFmtId="0" fontId="15" fillId="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89" fillId="0" borderId="24" applyNumberFormat="0" applyFill="0" applyProtection="0">
      <alignment horizont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4" fillId="35" borderId="2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5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4" fillId="63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6" fillId="24" borderId="1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2" fontId="19" fillId="0" borderId="24" applyFill="0" applyProtection="0">
      <alignment horizontal="right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6" fillId="24" borderId="1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4" fillId="6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11" applyNumberFormat="0" applyAlignment="0" applyProtection="0">
      <alignment vertical="center"/>
    </xf>
    <xf numFmtId="0" fontId="0" fillId="0" borderId="0">
      <alignment vertical="center"/>
    </xf>
    <xf numFmtId="0" fontId="31" fillId="27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" fillId="0" borderId="0"/>
    <xf numFmtId="0" fontId="54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52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5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17" applyNumberFormat="0" applyFill="0" applyProtection="0">
      <alignment horizontal="left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89" fillId="0" borderId="24" applyNumberFormat="0" applyFill="0" applyProtection="0">
      <alignment horizontal="left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5" fillId="24" borderId="11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94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5" fillId="24" borderId="11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65" fillId="24" borderId="11" applyNumberFormat="0" applyAlignment="0" applyProtection="0">
      <alignment vertical="center"/>
    </xf>
    <xf numFmtId="0" fontId="65" fillId="24" borderId="11" applyNumberFormat="0" applyAlignment="0" applyProtection="0">
      <alignment vertical="center"/>
    </xf>
    <xf numFmtId="0" fontId="65" fillId="24" borderId="11" applyNumberFormat="0" applyAlignment="0" applyProtection="0">
      <alignment vertical="center"/>
    </xf>
    <xf numFmtId="0" fontId="65" fillId="24" borderId="11" applyNumberFormat="0" applyAlignment="0" applyProtection="0">
      <alignment vertical="center"/>
    </xf>
    <xf numFmtId="0" fontId="65" fillId="24" borderId="11" applyNumberFormat="0" applyAlignment="0" applyProtection="0">
      <alignment vertical="center"/>
    </xf>
    <xf numFmtId="0" fontId="74" fillId="35" borderId="25" applyNumberFormat="0" applyAlignment="0" applyProtection="0">
      <alignment vertical="center"/>
    </xf>
    <xf numFmtId="0" fontId="74" fillId="35" borderId="25" applyNumberFormat="0" applyAlignment="0" applyProtection="0">
      <alignment vertical="center"/>
    </xf>
    <xf numFmtId="0" fontId="74" fillId="35" borderId="25" applyNumberFormat="0" applyAlignment="0" applyProtection="0">
      <alignment vertical="center"/>
    </xf>
    <xf numFmtId="0" fontId="74" fillId="35" borderId="25" applyNumberFormat="0" applyAlignment="0" applyProtection="0">
      <alignment vertical="center"/>
    </xf>
    <xf numFmtId="0" fontId="74" fillId="35" borderId="25" applyNumberFormat="0" applyAlignment="0" applyProtection="0">
      <alignment vertical="center"/>
    </xf>
    <xf numFmtId="0" fontId="74" fillId="35" borderId="2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91" fontId="0" fillId="0" borderId="0" applyFont="0" applyFill="0" applyBorder="0" applyAlignment="0" applyProtection="0"/>
    <xf numFmtId="192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5" fillId="0" borderId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56" fillId="24" borderId="18" applyNumberFormat="0" applyAlignment="0" applyProtection="0">
      <alignment vertical="center"/>
    </xf>
    <xf numFmtId="0" fontId="56" fillId="24" borderId="18" applyNumberFormat="0" applyAlignment="0" applyProtection="0">
      <alignment vertical="center"/>
    </xf>
    <xf numFmtId="0" fontId="56" fillId="24" borderId="18" applyNumberFormat="0" applyAlignment="0" applyProtection="0">
      <alignment vertical="center"/>
    </xf>
    <xf numFmtId="0" fontId="56" fillId="24" borderId="18" applyNumberFormat="0" applyAlignment="0" applyProtection="0">
      <alignment vertical="center"/>
    </xf>
    <xf numFmtId="0" fontId="56" fillId="24" borderId="18" applyNumberFormat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31" fillId="27" borderId="11" applyNumberFormat="0" applyAlignment="0" applyProtection="0">
      <alignment vertical="center"/>
    </xf>
    <xf numFmtId="1" fontId="19" fillId="0" borderId="24" applyFill="0" applyProtection="0">
      <alignment horizontal="center"/>
    </xf>
    <xf numFmtId="1" fontId="72" fillId="0" borderId="1">
      <alignment vertical="center"/>
      <protection locked="0"/>
    </xf>
    <xf numFmtId="0" fontId="96" fillId="0" borderId="0"/>
    <xf numFmtId="198" fontId="72" fillId="0" borderId="1">
      <alignment vertical="center"/>
      <protection locked="0"/>
    </xf>
    <xf numFmtId="0" fontId="19" fillId="0" borderId="28"/>
    <xf numFmtId="38" fontId="0" fillId="0" borderId="0" applyFont="0" applyFill="0" applyBorder="0" applyAlignment="0" applyProtection="0"/>
    <xf numFmtId="0" fontId="0" fillId="51" borderId="22" applyNumberFormat="0" applyFont="0" applyAlignment="0" applyProtection="0">
      <alignment vertical="center"/>
    </xf>
    <xf numFmtId="0" fontId="0" fillId="51" borderId="22" applyNumberFormat="0" applyFont="0" applyAlignment="0" applyProtection="0">
      <alignment vertical="center"/>
    </xf>
    <xf numFmtId="0" fontId="0" fillId="51" borderId="22" applyNumberFormat="0" applyFont="0" applyAlignment="0" applyProtection="0">
      <alignment vertical="center"/>
    </xf>
    <xf numFmtId="0" fontId="0" fillId="51" borderId="22" applyNumberFormat="0" applyFont="0" applyAlignment="0" applyProtection="0">
      <alignment vertical="center"/>
    </xf>
    <xf numFmtId="0" fontId="0" fillId="51" borderId="22" applyNumberFormat="0" applyFont="0" applyAlignment="0" applyProtection="0">
      <alignment vertical="center"/>
    </xf>
    <xf numFmtId="0" fontId="0" fillId="51" borderId="22" applyNumberFormat="0" applyFont="0" applyAlignment="0" applyProtection="0">
      <alignment vertical="center"/>
    </xf>
    <xf numFmtId="0" fontId="0" fillId="51" borderId="22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73" fillId="0" borderId="0"/>
    <xf numFmtId="0" fontId="0" fillId="0" borderId="0"/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1437" applyNumberFormat="1" applyFont="1" applyFill="1" applyAlignment="1" applyProtection="1">
      <alignment horizontal="center" vertical="center"/>
      <protection locked="0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189" fontId="1" fillId="0" borderId="1" xfId="0" applyNumberFormat="1" applyFont="1" applyFill="1" applyBorder="1" applyAlignment="1">
      <alignment horizontal="center" vertical="center" wrapText="1"/>
    </xf>
    <xf numFmtId="0" fontId="1" fillId="0" borderId="1" xfId="1437" applyNumberFormat="1" applyFont="1" applyFill="1" applyBorder="1" applyAlignment="1" applyProtection="1">
      <alignment horizontal="center" vertical="center" wrapText="1" shrinkToFit="1"/>
    </xf>
    <xf numFmtId="19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97" fontId="1" fillId="0" borderId="1" xfId="0" applyNumberFormat="1" applyFont="1" applyBorder="1" applyAlignment="1">
      <alignment horizontal="center" vertical="center"/>
    </xf>
    <xf numFmtId="197" fontId="7" fillId="0" borderId="1" xfId="0" applyNumberFormat="1" applyFont="1" applyBorder="1" applyAlignment="1">
      <alignment horizontal="center" vertical="center" wrapText="1"/>
    </xf>
    <xf numFmtId="0" fontId="6" fillId="0" borderId="1" xfId="1437" applyNumberFormat="1" applyFont="1" applyFill="1" applyBorder="1" applyAlignment="1" applyProtection="1">
      <alignment horizontal="center" vertical="center" wrapText="1" shrinkToFit="1"/>
    </xf>
    <xf numFmtId="19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97" fontId="1" fillId="0" borderId="1" xfId="0" applyNumberFormat="1" applyFont="1" applyFill="1" applyBorder="1" applyAlignment="1">
      <alignment horizontal="center" vertical="center" wrapText="1"/>
    </xf>
    <xf numFmtId="189" fontId="1" fillId="0" borderId="2" xfId="0" applyNumberFormat="1" applyFont="1" applyFill="1" applyBorder="1" applyAlignment="1" applyProtection="1">
      <alignment horizontal="center" vertical="center" wrapText="1"/>
    </xf>
    <xf numFmtId="189" fontId="1" fillId="0" borderId="3" xfId="0" applyNumberFormat="1" applyFont="1" applyFill="1" applyBorder="1" applyAlignment="1" applyProtection="1">
      <alignment horizontal="center" vertical="center" wrapText="1"/>
    </xf>
    <xf numFmtId="189" fontId="1" fillId="0" borderId="4" xfId="0" applyNumberFormat="1" applyFont="1" applyFill="1" applyBorder="1" applyAlignment="1" applyProtection="1">
      <alignment horizontal="center" vertical="center" wrapText="1"/>
    </xf>
    <xf numFmtId="189" fontId="1" fillId="0" borderId="1" xfId="0" applyNumberFormat="1" applyFont="1" applyFill="1" applyBorder="1" applyAlignment="1" applyProtection="1">
      <alignment horizontal="center" vertical="center" wrapText="1"/>
    </xf>
    <xf numFmtId="189" fontId="1" fillId="0" borderId="2" xfId="0" applyNumberFormat="1" applyFont="1" applyFill="1" applyBorder="1" applyAlignment="1">
      <alignment horizontal="center" vertical="center" wrapText="1"/>
    </xf>
    <xf numFmtId="189" fontId="1" fillId="0" borderId="3" xfId="0" applyNumberFormat="1" applyFont="1" applyFill="1" applyBorder="1" applyAlignment="1">
      <alignment horizontal="center" vertical="center" wrapText="1"/>
    </xf>
    <xf numFmtId="189" fontId="6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86" fontId="1" fillId="0" borderId="1" xfId="0" applyNumberFormat="1" applyFont="1" applyFill="1" applyBorder="1" applyAlignment="1">
      <alignment horizontal="center" vertical="center" wrapText="1"/>
    </xf>
    <xf numFmtId="197" fontId="1" fillId="0" borderId="1" xfId="0" applyNumberFormat="1" applyFont="1" applyFill="1" applyBorder="1" applyAlignment="1">
      <alignment horizontal="center" vertical="center"/>
    </xf>
    <xf numFmtId="197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97" fontId="5" fillId="0" borderId="1" xfId="0" applyNumberFormat="1" applyFont="1" applyFill="1" applyBorder="1" applyAlignment="1">
      <alignment horizontal="center" vertical="center" wrapText="1"/>
    </xf>
    <xf numFmtId="199" fontId="7" fillId="0" borderId="1" xfId="0" applyNumberFormat="1" applyFont="1" applyFill="1" applyBorder="1" applyAlignment="1">
      <alignment horizontal="center" vertical="center" wrapText="1"/>
    </xf>
    <xf numFmtId="199" fontId="5" fillId="0" borderId="1" xfId="0" applyNumberFormat="1" applyFont="1" applyFill="1" applyBorder="1" applyAlignment="1">
      <alignment horizontal="center" vertical="center" wrapText="1"/>
    </xf>
    <xf numFmtId="189" fontId="1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97" fontId="6" fillId="0" borderId="1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99" fontId="7" fillId="0" borderId="1" xfId="0" applyNumberFormat="1" applyFont="1" applyBorder="1" applyAlignment="1">
      <alignment horizontal="center" vertical="center" wrapText="1"/>
    </xf>
    <xf numFmtId="189" fontId="1" fillId="0" borderId="5" xfId="0" applyNumberFormat="1" applyFont="1" applyFill="1" applyBorder="1" applyAlignment="1">
      <alignment horizontal="center" vertical="center" wrapText="1"/>
    </xf>
    <xf numFmtId="199" fontId="1" fillId="0" borderId="1" xfId="0" applyNumberFormat="1" applyFont="1" applyFill="1" applyBorder="1" applyAlignment="1">
      <alignment horizontal="center" vertical="center" wrapText="1"/>
    </xf>
    <xf numFmtId="199" fontId="1" fillId="0" borderId="0" xfId="0" applyNumberFormat="1" applyFont="1" applyAlignment="1">
      <alignment horizontal="center" vertical="center"/>
    </xf>
  </cellXfs>
  <cellStyles count="1924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 7" xfId="47"/>
    <cellStyle name="0,0_x000d__x000a_NA_x000d__x000a_" xfId="48"/>
    <cellStyle name="差_测算结果_财力性转移支付2010年预算参考数" xfId="49"/>
    <cellStyle name="40% - 强调文字颜色 3 8" xfId="50"/>
    <cellStyle name="Accent6 2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计算" xfId="58" builtinId="22"/>
    <cellStyle name="差_万源表1-4 6" xfId="59"/>
    <cellStyle name="差_国表定表(巴中市全市汇总)" xfId="60"/>
    <cellStyle name="Input" xfId="61"/>
    <cellStyle name="_2013年" xfId="62"/>
    <cellStyle name="40% - 强调文字颜色 4 2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40% - 强调文字颜色 5 7" xfId="68"/>
    <cellStyle name="HEADINGS" xfId="69"/>
    <cellStyle name="链接单元格" xfId="70" builtinId="24"/>
    <cellStyle name="汇总" xfId="71" builtinId="25"/>
    <cellStyle name="差_Book2" xfId="72"/>
    <cellStyle name="40% - 强调文字颜色 6 5" xfId="73"/>
    <cellStyle name="好" xfId="74" builtinId="26"/>
    <cellStyle name="20% - Accent3 2" xfId="75"/>
    <cellStyle name="20% - 强调文字颜色 3 3" xfId="76"/>
    <cellStyle name="差_教育(按照总人口测算）—20080416_县市旗测算-新科目（含人口规模效应）_财力性转移支付2010年预算参考数" xfId="77"/>
    <cellStyle name="Heading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强调文字颜色 6" xfId="103" builtinId="49"/>
    <cellStyle name="差_2_财力性转移支付2010年预算参考数" xfId="104"/>
    <cellStyle name="20% - Accent2_Book1" xfId="105"/>
    <cellStyle name="40% - 强调文字颜色 6" xfId="106" builtinId="51"/>
    <cellStyle name="差_Book1_Book1_2" xfId="107"/>
    <cellStyle name="_弱电系统设备配置报价清单" xfId="108"/>
    <cellStyle name="好_Book1_寻甸县乌蒙山片区12月规划表12.16." xfId="109"/>
    <cellStyle name="Accent6 7" xfId="110"/>
    <cellStyle name="60% - 强调文字颜色 6" xfId="111" builtinId="52"/>
    <cellStyle name="_Book1_1" xfId="112"/>
    <cellStyle name="Accent2_04财力类" xfId="113"/>
    <cellStyle name="_2013年_表6—特大项目" xfId="114"/>
    <cellStyle name="好_人员工资和公用经费2_财力性转移支付2010年预算参考数" xfId="115"/>
    <cellStyle name="_ET_STYLE_NoName_00_ 2" xfId="116"/>
    <cellStyle name="_20100326高清市院遂宁检察院1080P配置清单26日改" xfId="117"/>
    <cellStyle name="_Book1_1_Book1_Book1" xfId="118"/>
    <cellStyle name="好_教育厅提供义务教育及高中教师人数（2009年1月6日）" xfId="119"/>
    <cellStyle name="差_县市旗测算-新科目（20080627）_民生政策最低支出需求_财力性转移支付2010年预算参考数" xfId="120"/>
    <cellStyle name="_Book1_1_Book1_1" xfId="121"/>
    <cellStyle name="20% - Accent1 3" xfId="122"/>
    <cellStyle name="20% - 强调文字颜色 1 4" xfId="123"/>
    <cellStyle name="好_危改资金测算" xfId="124"/>
    <cellStyle name="_Book1_1_省部门反馈核对表_表6—特大项目" xfId="125"/>
    <cellStyle name="60% - 强调文字颜色 4 8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_Book1" xfId="135"/>
    <cellStyle name="差_县区合并测算20080421_财力性转移支付2010年预算参考数" xfId="136"/>
    <cellStyle name="40% - Accent5 6" xfId="137"/>
    <cellStyle name="好_其他部门(按照总人口测算）—20080416_民生政策最低支出需求_财力性转移支付2010年预算参考数" xfId="138"/>
    <cellStyle name="_Book1 2" xfId="139"/>
    <cellStyle name="差_地方配套按人均增幅控制8.30xl" xfId="140"/>
    <cellStyle name="_Book1_1_省部门反馈核对表" xfId="141"/>
    <cellStyle name="40% - 强调文字颜色 6 4" xfId="142"/>
    <cellStyle name="_Book1_2" xfId="143"/>
    <cellStyle name="Accent2 - 20%" xfId="144"/>
    <cellStyle name="_Book1_2_Book1" xfId="145"/>
    <cellStyle name="归盒啦_95" xfId="146"/>
    <cellStyle name="Linked Cell" xfId="147"/>
    <cellStyle name="_Book1_3" xfId="148"/>
    <cellStyle name="Heading 1" xfId="149"/>
    <cellStyle name="_Book1_Book1" xfId="150"/>
    <cellStyle name="_Book1_Book1_1" xfId="151"/>
    <cellStyle name="_Book1_Book1_Book1" xfId="152"/>
    <cellStyle name="_Book1_表4-3项目分年一览表 (2)" xfId="153"/>
    <cellStyle name="好_县市旗测算-新科目（20080626）_县市旗测算-新科目（含人口规模效应）_财力性转移支付2010年预算参考数" xfId="154"/>
    <cellStyle name="Accent5 3" xfId="155"/>
    <cellStyle name="_Book1_省部门反馈核对表" xfId="156"/>
    <cellStyle name="40% - Accent6 7" xfId="157"/>
    <cellStyle name="常规 50" xfId="158"/>
    <cellStyle name="_Book1_省部门反馈核对表_表6—特大项目" xfId="159"/>
    <cellStyle name="好_财政供养人员_财力性转移支付2010年预算参考数" xfId="160"/>
    <cellStyle name="60% - Accent2 5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_ET_STYLE_NoName_00__Book1_1_省部门反馈核对表" xfId="167"/>
    <cellStyle name="Millares [0]_96 Risk" xfId="168"/>
    <cellStyle name="好_总人口_财力性转移支付2010年预算参考数" xfId="169"/>
    <cellStyle name="常规 4" xfId="170"/>
    <cellStyle name="_ET_STYLE_NoName_00__Book1_1_省部门反馈核对表_表6—特大项目" xfId="171"/>
    <cellStyle name="20% - Accent4 2" xfId="172"/>
    <cellStyle name="20% - 强调文字颜色 4 3" xfId="173"/>
    <cellStyle name="_ET_STYLE_NoName_00__Book1_2" xfId="174"/>
    <cellStyle name="Accent5 - 20%" xfId="175"/>
    <cellStyle name="_ET_STYLE_NoName_00__Book1_2_表6—特大项目" xfId="176"/>
    <cellStyle name="_ET_STYLE_NoName_00__Book1_Book1" xfId="177"/>
    <cellStyle name="_ET_STYLE_NoName_00__Book1_省部门反馈核对表" xfId="178"/>
    <cellStyle name="Pourcentage_pldt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_ET_STYLE_NoName_00__规划文本附表表" xfId="183"/>
    <cellStyle name="Dollar (zero dec)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_ET_STYLE_NoName_00__云南乌蒙附表1-2" xfId="189"/>
    <cellStyle name="超级链接" xfId="190"/>
    <cellStyle name="Accent1 4" xfId="191"/>
    <cellStyle name="_报价1" xfId="192"/>
    <cellStyle name="差_县市旗测算-新科目（20080626）_不含人员经费系数_财力性转移支付2010年预算参考数" xfId="193"/>
    <cellStyle name="40% - 强调文字颜色 5 4" xfId="194"/>
    <cellStyle name="_规划文本附表表" xfId="195"/>
    <cellStyle name="好_不含人员经费系数" xfId="196"/>
    <cellStyle name="_刘文宁全部客户记录-新9-18 (刘文宁 v1)" xfId="197"/>
    <cellStyle name="差_Book1_表4-2项目汇总一览表2012" xfId="198"/>
    <cellStyle name="Output" xfId="199"/>
    <cellStyle name="_弱电系统设备配置报价清单_表6—特大项目" xfId="200"/>
    <cellStyle name="好_河南 缺口县区测算(地方填报白)" xfId="201"/>
    <cellStyle name="差_05潍坊" xfId="202"/>
    <cellStyle name="60% - 强调文字颜色 5 3" xfId="203"/>
    <cellStyle name="_设备清单一卡通-02.2.25" xfId="204"/>
    <cellStyle name="_永善县上报" xfId="205"/>
    <cellStyle name="20% - Accent4 7" xfId="206"/>
    <cellStyle name="20% - 强调文字颜色 4 8" xfId="207"/>
    <cellStyle name="40% - Accent6 3" xfId="208"/>
    <cellStyle name="60% - 强调文字颜色 2 6" xfId="209"/>
    <cellStyle name="_永善县上报_表6—特大项目" xfId="210"/>
    <cellStyle name="差_文体广播事业(按照总人口测算）—20080416_民生政策最低支出需求" xfId="211"/>
    <cellStyle name="60% - Accent4_Book1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20% - Accent1 6" xfId="221"/>
    <cellStyle name="20% - 强调文字颜色 1 7" xfId="222"/>
    <cellStyle name="40% - Accent3 2" xfId="223"/>
    <cellStyle name="好_2008云南省分县市中小学教职工统计表（教育厅提供）" xfId="224"/>
    <cellStyle name="20% - Accent1 7" xfId="225"/>
    <cellStyle name="20% - 强调文字颜色 1 8" xfId="226"/>
    <cellStyle name="40% - Accent3 3" xfId="227"/>
    <cellStyle name="20% - Accent1_Book1" xfId="228"/>
    <cellStyle name="60% - Accent2 2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20% - Accent2 6" xfId="242"/>
    <cellStyle name="20% - 强调文字颜色 2 7" xfId="243"/>
    <cellStyle name="好_县区合并测算20080423(按照各省比重）_县市旗测算-新科目（含人口规模效应）_财力性转移支付2010年预算参考数" xfId="244"/>
    <cellStyle name="40% - Accent4 2" xfId="245"/>
    <cellStyle name="样式 1" xfId="246"/>
    <cellStyle name="20% - Accent2 7" xfId="247"/>
    <cellStyle name="20% - 强调文字颜色 2 8" xfId="248"/>
    <cellStyle name="40% - Accent4 3" xfId="249"/>
    <cellStyle name="Currency_!!!GO" xfId="250"/>
    <cellStyle name="20% - Accent3" xfId="251"/>
    <cellStyle name="20% - Accent3 3" xfId="252"/>
    <cellStyle name="20% - 强调文字颜色 3 4" xfId="253"/>
    <cellStyle name="60% - 强调文字颜色 1 2" xfId="254"/>
    <cellStyle name="Heading 4" xfId="255"/>
    <cellStyle name="差_M03" xfId="256"/>
    <cellStyle name="20% - Accent3 4" xfId="257"/>
    <cellStyle name="20% - 强调文字颜色 3 5" xfId="258"/>
    <cellStyle name="60% - 强调文字颜色 1 3" xfId="259"/>
    <cellStyle name="好_卫生(按照总人口测算）—20080416" xfId="260"/>
    <cellStyle name="20% - Accent3 5" xfId="261"/>
    <cellStyle name="20% - 强调文字颜色 3 6" xfId="262"/>
    <cellStyle name="60% - 强调文字颜色 1 4" xfId="263"/>
    <cellStyle name="20% - Accent3 6" xfId="264"/>
    <cellStyle name="20% - 强调文字颜色 3 7" xfId="265"/>
    <cellStyle name="差_28四川" xfId="266"/>
    <cellStyle name="40% - Accent5 2" xfId="267"/>
    <cellStyle name="好_14安徽_财力性转移支付2010年预算参考数" xfId="268"/>
    <cellStyle name="60% - 强调文字颜色 1 5" xfId="269"/>
    <cellStyle name="20% - Accent3 7" xfId="270"/>
    <cellStyle name="20% - 强调文字颜色 3 8" xfId="271"/>
    <cellStyle name="差_测算结果汇总" xfId="272"/>
    <cellStyle name="40% - Accent5 3" xfId="273"/>
    <cellStyle name="60% - 强调文字颜色 1 6" xfId="274"/>
    <cellStyle name="20% - Accent3_Book1" xfId="275"/>
    <cellStyle name="20% - Accent4" xfId="276"/>
    <cellStyle name="20% - Accent4 3" xfId="277"/>
    <cellStyle name="20% - 强调文字颜色 4 4" xfId="278"/>
    <cellStyle name="60% - 强调文字颜色 2 2" xfId="279"/>
    <cellStyle name="20% - Accent4 5" xfId="280"/>
    <cellStyle name="20% - 强调文字颜色 4 6" xfId="281"/>
    <cellStyle name="差_需求汇总表（1-4） 7" xfId="282"/>
    <cellStyle name="60% - Accent6_Book1" xfId="283"/>
    <cellStyle name="好_检验表_Book1" xfId="284"/>
    <cellStyle name="60% - 强调文字颜色 2 4" xfId="285"/>
    <cellStyle name="20% - Accent4 6" xfId="286"/>
    <cellStyle name="20% - 强调文字颜色 4 7" xfId="287"/>
    <cellStyle name="40% - Accent6 2" xfId="288"/>
    <cellStyle name="60% - 强调文字颜色 2 5" xfId="289"/>
    <cellStyle name="20% - Accent4_Book1" xfId="290"/>
    <cellStyle name="Accent1 6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好_卫生(按照总人口测算）—20080416_不含人员经费系数_财力性转移支付2010年预算参考数" xfId="297"/>
    <cellStyle name="20% - Accent5 3" xfId="298"/>
    <cellStyle name="20% - 强调文字颜色 5 4" xfId="299"/>
    <cellStyle name="60% - 强调文字颜色 3 2" xfId="300"/>
    <cellStyle name="20% - Accent5 4" xfId="301"/>
    <cellStyle name="20% - 强调文字颜色 5 5" xfId="302"/>
    <cellStyle name="60% - 强调文字颜色 3 3" xfId="303"/>
    <cellStyle name="20% - Accent5 5" xfId="304"/>
    <cellStyle name="20% - 强调文字颜色 5 6" xfId="305"/>
    <cellStyle name="60% - 强调文字颜色 3 4" xfId="306"/>
    <cellStyle name="20% - Accent5 6" xfId="307"/>
    <cellStyle name="20% - 强调文字颜色 5 7" xfId="308"/>
    <cellStyle name="60% - 强调文字颜色 3 5" xfId="309"/>
    <cellStyle name="强调 1" xfId="310"/>
    <cellStyle name="20% - Accent5 7" xfId="311"/>
    <cellStyle name="20% - 强调文字颜色 5 8" xfId="312"/>
    <cellStyle name="60% - 强调文字颜色 3 6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20% - Accent6 3" xfId="319"/>
    <cellStyle name="20% - 强调文字颜色 6 4" xfId="320"/>
    <cellStyle name="60% - 强调文字颜色 4 2" xfId="321"/>
    <cellStyle name="Neutral" xfId="322"/>
    <cellStyle name="20% - Accent6 4" xfId="323"/>
    <cellStyle name="20% - 强调文字颜色 6 5" xfId="324"/>
    <cellStyle name="60% - 强调文字颜色 4 3" xfId="325"/>
    <cellStyle name="20% - Accent6 5" xfId="326"/>
    <cellStyle name="20% - 强调文字颜色 6 6" xfId="327"/>
    <cellStyle name="60% - 强调文字颜色 4 4" xfId="328"/>
    <cellStyle name="20% - Accent6 6" xfId="329"/>
    <cellStyle name="20% - 强调文字颜色 6 7" xfId="330"/>
    <cellStyle name="60% - 强调文字颜色 4 5" xfId="331"/>
    <cellStyle name="20% - Accent6 7" xfId="332"/>
    <cellStyle name="20% - 强调文字颜色 6 8" xfId="333"/>
    <cellStyle name="60% - 强调文字颜色 4 6" xfId="334"/>
    <cellStyle name="20% - Accent6_Book1" xfId="335"/>
    <cellStyle name="20% - 强调文字颜色 1 2" xfId="336"/>
    <cellStyle name="20% - 强调文字颜色 2 2" xfId="337"/>
    <cellStyle name="20% - 强调文字颜色 3 2" xfId="338"/>
    <cellStyle name="Heading 2" xfId="339"/>
    <cellStyle name="20% - 强调文字颜色 4 2" xfId="340"/>
    <cellStyle name="Mon閠aire_!!!GO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40% - Accent1 6" xfId="349"/>
    <cellStyle name="60% - Accent3 2" xfId="350"/>
    <cellStyle name="Bad" xfId="351"/>
    <cellStyle name="Input_Book1" xfId="352"/>
    <cellStyle name="差_~4190974_Book1" xfId="353"/>
    <cellStyle name="40% - Accent1 7" xfId="354"/>
    <cellStyle name="差_一般预算支出口径剔除表" xfId="355"/>
    <cellStyle name="60% - Accent3 3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卫生(按照总人口测算）—20080416_县市旗测算-新科目（含人口规模效应）_财力性转移支付2010年预算参考数" xfId="363"/>
    <cellStyle name="差_农林水和城市维护标准支出20080505－县区合计_民生政策最低支出需求" xfId="364"/>
    <cellStyle name="40% - Accent2 4" xfId="365"/>
    <cellStyle name="差_人员工资和公用经费2" xfId="366"/>
    <cellStyle name="Bad_Book1" xfId="367"/>
    <cellStyle name="40% - Accent2 5" xfId="368"/>
    <cellStyle name="差_汇总-县级财政报表附表" xfId="369"/>
    <cellStyle name="40% - Accent2 6" xfId="370"/>
    <cellStyle name="60% - Accent4 2" xfId="371"/>
    <cellStyle name="40% - Accent2 7" xfId="372"/>
    <cellStyle name="60% - Accent4 3" xfId="373"/>
    <cellStyle name="40% - Accent2_Book1" xfId="374"/>
    <cellStyle name="Milliers [0]_!!!GO" xfId="375"/>
    <cellStyle name="40% - Accent3" xfId="376"/>
    <cellStyle name="40% - Accent3 4" xfId="377"/>
    <cellStyle name="40% - Accent3 5" xfId="378"/>
    <cellStyle name="40% - Accent3 6" xfId="379"/>
    <cellStyle name="差_市辖区测算-新科目（20080626）_县市旗测算-新科目（含人口规模效应）_财力性转移支付2010年预算参考数" xfId="380"/>
    <cellStyle name="60% - Accent5 2" xfId="381"/>
    <cellStyle name="40% - Accent3 7" xfId="382"/>
    <cellStyle name="60% - Accent5 3" xfId="383"/>
    <cellStyle name="Normal_ SG&amp;A Bridge 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好_1997年D01-2" xfId="393"/>
    <cellStyle name="好_0502通海县_Book1" xfId="394"/>
    <cellStyle name="40% - Accent4 6" xfId="395"/>
    <cellStyle name="60% - Accent6 2" xfId="396"/>
    <cellStyle name="40% - Accent4 7" xfId="397"/>
    <cellStyle name="60% - Accent6 3" xfId="398"/>
    <cellStyle name="40% - Accent4_Book1" xfId="399"/>
    <cellStyle name="警告文本 2" xfId="400"/>
    <cellStyle name="40% - Accent5" xfId="401"/>
    <cellStyle name="40% - Accent5 4" xfId="402"/>
    <cellStyle name="60% - 强调文字颜色 1 7" xfId="403"/>
    <cellStyle name="40% - Accent5 5" xfId="404"/>
    <cellStyle name="好_三季度－表二_Book1" xfId="405"/>
    <cellStyle name="差_行政(燃修费)_县市旗测算-新科目（含人口规模效应）_财力性转移支付2010年预算参考数" xfId="406"/>
    <cellStyle name="60% - 强调文字颜色 1 8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40% - Accent6 4" xfId="412"/>
    <cellStyle name="60% - 强调文字颜色 2 7" xfId="413"/>
    <cellStyle name="40% - Accent6 5" xfId="414"/>
    <cellStyle name="60% - 强调文字颜色 2 8" xfId="415"/>
    <cellStyle name="好_巴中表1-4" xfId="416"/>
    <cellStyle name="好_Book1_Book1_1" xfId="417"/>
    <cellStyle name="差_2008年支出调整_财力性转移支付2010年预算参考数" xfId="418"/>
    <cellStyle name="Accent6_04财力类" xfId="419"/>
    <cellStyle name="好_历年教师人数_Book1" xfId="420"/>
    <cellStyle name="40% - Accent6 6" xfId="421"/>
    <cellStyle name="Accent6 - 20%" xfId="422"/>
    <cellStyle name="好_成本差异系数（含人口规模）" xfId="423"/>
    <cellStyle name="40% - Accent6_Book1" xfId="424"/>
    <cellStyle name="60% - 强调文字颜色 5 7" xfId="425"/>
    <cellStyle name="40% - 强调文字颜色 1 2" xfId="426"/>
    <cellStyle name="40% - 强调文字颜色 1 3" xfId="427"/>
    <cellStyle name="Accent1" xfId="428"/>
    <cellStyle name="40% - 强调文字颜色 1 4" xfId="429"/>
    <cellStyle name="Accent2" xfId="430"/>
    <cellStyle name="40% - 强调文字颜色 1 5" xfId="431"/>
    <cellStyle name="差_2007年检察院案件数" xfId="432"/>
    <cellStyle name="Accent3" xfId="433"/>
    <cellStyle name="40% - 强调文字颜色 1 6" xfId="434"/>
    <cellStyle name="Accent4" xfId="435"/>
    <cellStyle name="40% - 强调文字颜色 1 7" xfId="436"/>
    <cellStyle name="Accent5" xfId="437"/>
    <cellStyle name="40% - 强调文字颜色 1 8" xfId="438"/>
    <cellStyle name="Accent4 2" xfId="439"/>
    <cellStyle name="Accent6" xfId="440"/>
    <cellStyle name="40% - 强调文字颜色 2 2" xfId="441"/>
    <cellStyle name="Bad 4" xfId="442"/>
    <cellStyle name="40% - 强调文字颜色 2 3" xfId="443"/>
    <cellStyle name="60% - Accent3_Book1" xfId="444"/>
    <cellStyle name="常规 2 3_Book1" xfId="445"/>
    <cellStyle name="Bad 5" xfId="446"/>
    <cellStyle name="40% - 强调文字颜色 2 4" xfId="447"/>
    <cellStyle name="Bad 6" xfId="448"/>
    <cellStyle name="40% - 强调文字颜色 2 5" xfId="449"/>
    <cellStyle name="Bad 7" xfId="450"/>
    <cellStyle name="40% - 强调文字颜色 2 6" xfId="451"/>
    <cellStyle name="差_下半年禁毒办案经费分配2544.3万元" xfId="452"/>
    <cellStyle name="40% - 强调文字颜色 2 7" xfId="453"/>
    <cellStyle name="差_县区合并测算20080423(按照各省比重）_不含人员经费系数" xfId="454"/>
    <cellStyle name="Accent3_04财力类" xfId="455"/>
    <cellStyle name="40% - 强调文字颜色 2 8" xfId="456"/>
    <cellStyle name="Accent3 - 20%" xfId="457"/>
    <cellStyle name="Accent5 2" xfId="458"/>
    <cellStyle name="好_农林水和城市维护标准支出20080505－县区合计_民生政策最低支出需求_财力性转移支付2010年预算参考数" xfId="459"/>
    <cellStyle name="Milliers_!!!GO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40% - 强调文字颜色 3 6" xfId="465"/>
    <cellStyle name="差_2006年水利统计指标统计表_财力性转移支付2010年预算参考数" xfId="466"/>
    <cellStyle name="6mal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40% - 强调文字颜色 4 6" xfId="472"/>
    <cellStyle name="PSSpacer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Book1_镇雄县乌蒙山片区规划(省汇总)" xfId="476"/>
    <cellStyle name="Accent3 - 40%" xfId="477"/>
    <cellStyle name="差_县市旗测算20080508_民生政策最低支出需求_财力性转移支付2010年预算参考数" xfId="478"/>
    <cellStyle name="40% - 强调文字颜色 4 8" xfId="479"/>
    <cellStyle name="Mon閠aire [0]_!!!GO" xfId="480"/>
    <cellStyle name="好_2006年分析表" xfId="481"/>
    <cellStyle name="40% - 强调文字颜色 5 2" xfId="482"/>
    <cellStyle name="40% - 强调文字颜色 5 3" xfId="483"/>
    <cellStyle name="40% - 强调文字颜色 5 5" xfId="484"/>
    <cellStyle name="no dec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40% - 强调文字颜色 6 8" xfId="493"/>
    <cellStyle name="好_2009年一般性转移支付标准工资_~4190974" xfId="494"/>
    <cellStyle name="差_县市旗测算-新科目（20080627）" xfId="495"/>
    <cellStyle name="差_达州表1-4 2" xfId="496"/>
    <cellStyle name="Accent3 - 60%" xfId="497"/>
    <cellStyle name="60% - Accent1" xfId="498"/>
    <cellStyle name="60% - 强调文字颜色 3 7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好_Book1_曲靖-宣威市" xfId="509"/>
    <cellStyle name="60% - Accent1_Book1" xfId="510"/>
    <cellStyle name="Accent4 4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60% - Accent3" xfId="518"/>
    <cellStyle name="好_Book1_彝良县乌蒙片区实施规划（省汇总用）" xfId="519"/>
    <cellStyle name="60% - Accent3 4" xfId="520"/>
    <cellStyle name="60% - Accent3 5" xfId="521"/>
    <cellStyle name="差_县市旗测算20080508_不含人员经费系数" xfId="522"/>
    <cellStyle name="Grey" xfId="523"/>
    <cellStyle name="60% - Accent3 6" xfId="524"/>
    <cellStyle name="60% - Accent3 7" xfId="525"/>
    <cellStyle name="PSInt" xfId="526"/>
    <cellStyle name="per.style" xfId="527"/>
    <cellStyle name="60% - Accent4" xfId="528"/>
    <cellStyle name="60% - Accent4 4" xfId="529"/>
    <cellStyle name="好_汇总_财力性转移支付2010年预算参考数" xfId="530"/>
    <cellStyle name="60% - Accent4 5" xfId="531"/>
    <cellStyle name="60% - Accent4 6" xfId="532"/>
    <cellStyle name="60% - Accent4 7" xfId="533"/>
    <cellStyle name="差_Book1_云南省威信县乌蒙片区规划(省级汇总)" xfId="534"/>
    <cellStyle name="60% - Accent5" xfId="535"/>
    <cellStyle name="强调文字颜色 4 2" xfId="536"/>
    <cellStyle name="60% - Accent5 4" xfId="537"/>
    <cellStyle name="60% - Accent5 5" xfId="538"/>
    <cellStyle name="60% - Accent5 6" xfId="539"/>
    <cellStyle name="60% - Accent5 7" xfId="540"/>
    <cellStyle name="60% - Accent5_Book1" xfId="541"/>
    <cellStyle name="差_下半年禁吸戒毒经费1000万元" xfId="542"/>
    <cellStyle name="60% - Accent6" xfId="543"/>
    <cellStyle name="强调文字颜色 4 3" xfId="544"/>
    <cellStyle name="Explanatory Text" xfId="545"/>
    <cellStyle name="60% - Accent6 4" xfId="546"/>
    <cellStyle name="60% - Accent6 5" xfId="547"/>
    <cellStyle name="好_行政(燃修费)_县市旗测算-新科目（含人口规模效应）" xfId="548"/>
    <cellStyle name="60% - Accent6 6" xfId="549"/>
    <cellStyle name="60% - Accent6 7" xfId="550"/>
    <cellStyle name="Norma,_laroux_4_营业在建 (2)_E21" xfId="551"/>
    <cellStyle name="差_Book1_表4—4项目分年计划一览表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60% - 强调文字颜色 6 3" xfId="560"/>
    <cellStyle name="好_Book1_镇雄县乌蒙山片区规划(省汇总)" xfId="561"/>
    <cellStyle name="60% - 强调文字颜色 6 4" xfId="562"/>
    <cellStyle name="60% - 强调文字颜色 6 5" xfId="563"/>
    <cellStyle name="60% - 强调文字颜色 6 6" xfId="564"/>
    <cellStyle name="60% - 强调文字颜色 6 7" xfId="565"/>
    <cellStyle name="好_永善县上报" xfId="566"/>
    <cellStyle name="Accent1 - 40%" xfId="567"/>
    <cellStyle name="差_2006年基础数据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Accent2 2" xfId="575"/>
    <cellStyle name="差_市辖区测算20080510_民生政策最低支出需求" xfId="576"/>
    <cellStyle name="Accent2 3" xfId="577"/>
    <cellStyle name="Accent2 4" xfId="578"/>
    <cellStyle name="差_M01-2(州市补助收入)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Accent3 5" xfId="587"/>
    <cellStyle name="好_汇总表" xfId="588"/>
    <cellStyle name="Moneda_96 Risk" xfId="589"/>
    <cellStyle name="差_仪陇表1-4 3" xfId="590"/>
    <cellStyle name="Accent3 6" xfId="591"/>
    <cellStyle name="Accent3 7" xfId="592"/>
    <cellStyle name="差_云南省2008年中小学教师人数统计表_Book1" xfId="593"/>
    <cellStyle name="Accent4 - 20%" xfId="594"/>
    <cellStyle name="Accent4 - 40%" xfId="595"/>
    <cellStyle name="好_04财力类" xfId="596"/>
    <cellStyle name="Accent4 - 60%" xfId="597"/>
    <cellStyle name="好_行政(燃修费)" xfId="598"/>
    <cellStyle name="New Times Roman" xfId="599"/>
    <cellStyle name="差_县市旗测算-新科目（20080627）_不含人员经费系数" xfId="600"/>
    <cellStyle name="Accent4 3" xfId="601"/>
    <cellStyle name="Accent4 6" xfId="602"/>
    <cellStyle name="Accent4 7" xfId="603"/>
    <cellStyle name="Accent5 - 40%" xfId="604"/>
    <cellStyle name="好_不含人员经费系数_财力性转移支付2010年预算参考数" xfId="605"/>
    <cellStyle name="Accent5 - 60%" xfId="606"/>
    <cellStyle name="差_1997年D01-2" xfId="607"/>
    <cellStyle name="差_2006年28四川_财力性转移支付2010年预算参考数" xfId="608"/>
    <cellStyle name="差_产业发展表4.2-12.26改" xfId="609"/>
    <cellStyle name="Accent5 4" xfId="610"/>
    <cellStyle name="Accent5 5" xfId="611"/>
    <cellStyle name="汇总 2" xfId="612"/>
    <cellStyle name="Accent5 6" xfId="613"/>
    <cellStyle name="好_县区合并测算20080421_县市旗测算-新科目（含人口规模效应）" xfId="614"/>
    <cellStyle name="汇总 3" xfId="615"/>
    <cellStyle name="Accent5 7" xfId="616"/>
    <cellStyle name="汇总 4" xfId="617"/>
    <cellStyle name="Accent5_Book1" xfId="618"/>
    <cellStyle name="Accent6 - 40%" xfId="619"/>
    <cellStyle name="Accent6 - 60%" xfId="620"/>
    <cellStyle name="好_Book1_云南乌蒙附表1-2" xfId="621"/>
    <cellStyle name="好_财政供养人员_Book1" xfId="622"/>
    <cellStyle name="Bad 2" xfId="623"/>
    <cellStyle name="常规 11 3" xfId="624"/>
    <cellStyle name="Note" xfId="625"/>
    <cellStyle name="Bad 3" xfId="626"/>
    <cellStyle name="Calc Currency (0)" xfId="627"/>
    <cellStyle name="好_缺口县区测算(按2007支出增长25%测算)" xfId="628"/>
    <cellStyle name="PSHeading" xfId="629"/>
    <cellStyle name="Calculation" xfId="630"/>
    <cellStyle name="Check Cell" xfId="631"/>
    <cellStyle name="ColLevel_0" xfId="632"/>
    <cellStyle name="Comma [0]" xfId="633"/>
    <cellStyle name="comma zerodec" xfId="634"/>
    <cellStyle name="통화_BOILER-CO1" xfId="635"/>
    <cellStyle name="Comma_!!!GO" xfId="636"/>
    <cellStyle name="Copied" xfId="637"/>
    <cellStyle name="差_2009年一般性转移支付标准工资_~5676413" xfId="638"/>
    <cellStyle name="Currency1" xfId="639"/>
    <cellStyle name="差_一般预算支出口径剔除表_财力性转移支付2010年预算参考数" xfId="640"/>
    <cellStyle name="e鯪9Y_x000b_" xfId="641"/>
    <cellStyle name="Fixed" xfId="642"/>
    <cellStyle name="Good" xfId="643"/>
    <cellStyle name="常规 10" xfId="644"/>
    <cellStyle name="Header1" xfId="645"/>
    <cellStyle name="好_2009年一般性转移支付标准工资_地方配套按人均增幅控制8.30一般预算平均增幅、人均可用财力平均增幅两次控制、社会治安系数调整、案件数调整xl_Book1" xfId="646"/>
    <cellStyle name="HEADING1" xfId="647"/>
    <cellStyle name="HEADING2" xfId="648"/>
    <cellStyle name="Input [yellow]" xfId="649"/>
    <cellStyle name="好_指标四_Book1" xfId="650"/>
    <cellStyle name="Input Cells" xfId="651"/>
    <cellStyle name="Jun" xfId="652"/>
    <cellStyle name="差 3" xfId="653"/>
    <cellStyle name="解释性文本 6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row_def_array" xfId="664"/>
    <cellStyle name="好_市辖区测算-新科目（20080626）_县市旗测算-新科目（含人口规模效应）" xfId="665"/>
    <cellStyle name="RowLevel_0" xfId="666"/>
    <cellStyle name="差_2008年县级公安保障标准落实奖励经费分配测算" xfId="667"/>
    <cellStyle name="差_南充表1-4 4" xfId="668"/>
    <cellStyle name="SHADEDSTORES" xfId="669"/>
    <cellStyle name="specstores" xfId="670"/>
    <cellStyle name="烹拳_ +Foil &amp; -FOIL &amp; PAPER" xfId="671"/>
    <cellStyle name="sstot" xfId="672"/>
    <cellStyle name="Standard_AREAS" xfId="673"/>
    <cellStyle name="好_农林水和城市维护标准支出20080505－县区合计" xfId="674"/>
    <cellStyle name="Subtotal" xfId="675"/>
    <cellStyle name="t" xfId="676"/>
    <cellStyle name="好_检验表" xfId="677"/>
    <cellStyle name="t_HVAC Equipment (3)" xfId="678"/>
    <cellStyle name="Title" xfId="679"/>
    <cellStyle name="Total" xfId="680"/>
    <cellStyle name="好_农林水和城市维护标准支出20080505－县区合计_不含人员经费系数" xfId="681"/>
    <cellStyle name="Warning Text" xfId="682"/>
    <cellStyle name="_laroux" xfId="683"/>
    <cellStyle name="だ_laroux" xfId="684"/>
    <cellStyle name="差_文体广播事业(按照总人口测算）—20080416_财力性转移支付2010年预算参考数" xfId="685"/>
    <cellStyle name="百分比 2" xfId="686"/>
    <cellStyle name="百分比 3" xfId="687"/>
    <cellStyle name="差_二级公路债务还款计划" xfId="688"/>
    <cellStyle name="百分比 4" xfId="689"/>
    <cellStyle name="捠壿 [0.00]_PRODUCT DETAIL Q1" xfId="690"/>
    <cellStyle name="差_县市旗测算20080508_财力性转移支付2010年预算参考数" xfId="691"/>
    <cellStyle name="捠壿_PRODUCT DETAIL Q1" xfId="692"/>
    <cellStyle name="编号" xfId="693"/>
    <cellStyle name="标题 1 2" xfId="694"/>
    <cellStyle name="标题 1 3" xfId="695"/>
    <cellStyle name="好_县市旗测算-新科目（20080627）_县市旗测算-新科目（含人口规模效应）_财力性转移支付2010年预算参考数" xfId="696"/>
    <cellStyle name="标题 1 4" xfId="697"/>
    <cellStyle name="标题 1 5" xfId="698"/>
    <cellStyle name="标题 1 6" xfId="699"/>
    <cellStyle name="标题 1 7" xfId="700"/>
    <cellStyle name="差_0030S9.2(2008年)" xfId="701"/>
    <cellStyle name="标题 1 8" xfId="702"/>
    <cellStyle name="标题 10" xfId="703"/>
    <cellStyle name="标题 11" xfId="704"/>
    <cellStyle name="好_县级公安机关公用经费标准奖励测算方案（定稿）" xfId="705"/>
    <cellStyle name="标题 2 2" xfId="706"/>
    <cellStyle name="标题 2 3" xfId="707"/>
    <cellStyle name="标题 2 4" xfId="708"/>
    <cellStyle name="标题 2 5" xfId="709"/>
    <cellStyle name="标题 2 6" xfId="710"/>
    <cellStyle name="好_0605石屏县_Book1" xfId="711"/>
    <cellStyle name="标题 2 7" xfId="712"/>
    <cellStyle name="标题 2 8" xfId="713"/>
    <cellStyle name="标题 3 2" xfId="714"/>
    <cellStyle name="差_农林水和城市维护标准支出20080505－县区合计_县市旗测算-新科目（含人口规模效应）" xfId="715"/>
    <cellStyle name="标题 3 3" xfId="716"/>
    <cellStyle name="标题 3 4" xfId="717"/>
    <cellStyle name="标题 3 5" xfId="718"/>
    <cellStyle name="差_行政(燃修费)_财力性转移支付2010年预算参考数" xfId="719"/>
    <cellStyle name="标题 3 6" xfId="720"/>
    <cellStyle name="标题 3 7" xfId="721"/>
    <cellStyle name="标题 3 8" xfId="722"/>
    <cellStyle name="好_分年度可用财力情况" xfId="723"/>
    <cellStyle name="标题 4 2" xfId="724"/>
    <cellStyle name="千位分隔 3" xfId="725"/>
    <cellStyle name="标题 4 3" xfId="726"/>
    <cellStyle name="千位分隔 4" xfId="727"/>
    <cellStyle name="标题 4 4" xfId="728"/>
    <cellStyle name="千位分隔 5" xfId="729"/>
    <cellStyle name="标题 4 5" xfId="730"/>
    <cellStyle name="千位分隔 6" xfId="731"/>
    <cellStyle name="标题 4 6" xfId="732"/>
    <cellStyle name="千位分隔 7" xfId="733"/>
    <cellStyle name="标题 4 7" xfId="734"/>
    <cellStyle name="千位分隔 8" xfId="735"/>
    <cellStyle name="标题 4 8" xfId="736"/>
    <cellStyle name="差_行政（人员）_不含人员经费系数_财力性转移支付2010年预算参考数" xfId="737"/>
    <cellStyle name="好_第一部分：综合全_Book1" xfId="738"/>
    <cellStyle name="千位分隔 9" xfId="739"/>
    <cellStyle name="标题 5" xfId="740"/>
    <cellStyle name="好_第一部分：综合全" xfId="741"/>
    <cellStyle name="标题 6" xfId="742"/>
    <cellStyle name="标题 7" xfId="743"/>
    <cellStyle name="好_行政(燃修费)_不含人员经费系数_财力性转移支付2010年预算参考数" xfId="744"/>
    <cellStyle name="标题 8" xfId="745"/>
    <cellStyle name="标题 9" xfId="746"/>
    <cellStyle name="差_卫生(按照总人口测算）—20080416_民生政策最低支出需求_财力性转移支付2010年预算参考数" xfId="747"/>
    <cellStyle name="好_0605石屏县_财力性转移支付2010年预算参考数" xfId="748"/>
    <cellStyle name="标题1" xfId="749"/>
    <cellStyle name="差_14安徽_财力性转移支付2010年预算参考数" xfId="750"/>
    <cellStyle name="好_00省级(打印)" xfId="751"/>
    <cellStyle name="表标题" xfId="752"/>
    <cellStyle name="部门" xfId="753"/>
    <cellStyle name="差_同德" xfId="754"/>
    <cellStyle name="差 2" xfId="755"/>
    <cellStyle name="解释性文本 5" xfId="756"/>
    <cellStyle name="差 4" xfId="757"/>
    <cellStyle name="解释性文本 7" xfId="758"/>
    <cellStyle name="差 5" xfId="759"/>
    <cellStyle name="解释性文本 8" xfId="760"/>
    <cellStyle name="差 6" xfId="761"/>
    <cellStyle name="差 8" xfId="762"/>
    <cellStyle name="差_~4190974" xfId="763"/>
    <cellStyle name="好_卫生部门_Book1" xfId="764"/>
    <cellStyle name="差_~5676413" xfId="765"/>
    <cellStyle name="差_~5676413_Book1" xfId="766"/>
    <cellStyle name="差_历年教师人数" xfId="767"/>
    <cellStyle name="好_南充表1-4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0502通海县_Book1" xfId="777"/>
    <cellStyle name="差_宜宾市屏山县乌蒙山区规划表20111219修订1 7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0706丘北县" xfId="784"/>
    <cellStyle name="差_达州表4.1-4.6--12.25改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差_1007永仁县" xfId="791"/>
    <cellStyle name="后继超链接" xfId="792"/>
    <cellStyle name="差_1110洱源县" xfId="793"/>
    <cellStyle name="差_南充表1-4 5" xfId="794"/>
    <cellStyle name="差_1110洱源县_Book1" xfId="795"/>
    <cellStyle name="差_11大理" xfId="796"/>
    <cellStyle name="差_11大理_Book1" xfId="797"/>
    <cellStyle name="好_30云南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2、土地面积、人口、粮食产量基本情况" xfId="805"/>
    <cellStyle name="差_2009年一般性转移支付标准工资_地方配套按人均增幅控制8.31（调整结案率后）xl_Book1" xfId="806"/>
    <cellStyle name="差_危改资金测算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差_2006年分析表" xfId="818"/>
    <cellStyle name="好_行政公检法测算_民生政策最低支出需求" xfId="819"/>
    <cellStyle name="差_2006年分析表_Book1" xfId="820"/>
    <cellStyle name="好_教育(按照总人口测算）—20080416_县市旗测算-新科目（含人口规模效应）_财力性转移支付2010年预算参考数" xfId="821"/>
    <cellStyle name="差_2006年基础数据_Book1" xfId="822"/>
    <cellStyle name="差_2006年水利统计指标统计表" xfId="823"/>
    <cellStyle name="输入 8" xfId="824"/>
    <cellStyle name="差_2006年水利统计指标统计表_Book1" xfId="825"/>
    <cellStyle name="差_2006年在职人员情况" xfId="826"/>
    <cellStyle name="差_2006年在职人员情况_Book1" xfId="827"/>
    <cellStyle name="差_2007年检察院案件数_Book1" xfId="828"/>
    <cellStyle name="差_宜宾市屏山县乌蒙山区规划表20111219修订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差_2007年收支情况及2008年收支预计表(汇总表)_财力性转移支付2010年预算参考数" xfId="835"/>
    <cellStyle name="差_Book1_永善县乌蒙山片区实施规划(省级汇总表)" xfId="836"/>
    <cellStyle name="差_附件3 经济社会发展目标表" xfId="837"/>
    <cellStyle name="常规 46" xfId="838"/>
    <cellStyle name="常规 51" xfId="839"/>
    <cellStyle name="差_2007年一般预算支出剔除" xfId="840"/>
    <cellStyle name="好_Book1_曲靖-会泽县" xfId="841"/>
    <cellStyle name="差_2007年一般预算支出剔除_财力性转移支付2010年预算参考数" xfId="842"/>
    <cellStyle name="差_2007年政法部门业务指标" xfId="843"/>
    <cellStyle name="差_教师绩效工资测算表（离退休按各地上报数测算）2009年1月1日" xfId="844"/>
    <cellStyle name="好_教育(按照总人口测算）—20080416_不含人员经费系数_财力性转移支付2010年预算参考数" xfId="845"/>
    <cellStyle name="差_2007年政法部门业务指标_Book1" xfId="846"/>
    <cellStyle name="差_教师绩效工资测算表（离退休按各地上报数测算）2009年1月1日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2009年一般性转移支付标准工资_不用软件计算9.1不考虑经费管理评价xl_Book1" xfId="865"/>
    <cellStyle name="差_人员数据06+06-05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差_2009年一般性转移支付标准工资_奖励补助测算5.23新" xfId="874"/>
    <cellStyle name="检查单元格 8" xfId="875"/>
    <cellStyle name="差_2009年一般性转移支付标准工资_奖励补助测算5.24冯铸" xfId="876"/>
    <cellStyle name="差_2009年一般性转移支付标准工资_奖励补助测算5.24冯铸_Book1" xfId="877"/>
    <cellStyle name="差_2009年一般性转移支付标准工资_奖励补助测算7.23" xfId="878"/>
    <cellStyle name="差_绵阳表1-4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差_22湖南" xfId="886"/>
    <cellStyle name="好_530623_2006年县级财政报表附表" xfId="887"/>
    <cellStyle name="差_22湖南_财力性转移支付2010年预算参考数" xfId="888"/>
    <cellStyle name="好_1110洱源县_Book1" xfId="889"/>
    <cellStyle name="差_27重庆" xfId="890"/>
    <cellStyle name="好_2007年一般预算支出剔除_财力性转移支付2010年预算参考数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差_34青海" xfId="897"/>
    <cellStyle name="好_县市旗测算20080508_不含人员经费系数" xfId="898"/>
    <cellStyle name="差_34青海_1" xfId="899"/>
    <cellStyle name="差_34青海_1_财力性转移支付2010年预算参考数" xfId="900"/>
    <cellStyle name="差_34青海_财力性转移支付2010年预算参考数" xfId="901"/>
    <cellStyle name="常规 5" xfId="902"/>
    <cellStyle name="好_县市旗测算20080508_不含人员经费系数_财力性转移支付2010年预算参考数" xfId="903"/>
    <cellStyle name="差_530623_2006年县级财政报表附表" xfId="904"/>
    <cellStyle name="强调文字颜色 6 8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差_Book1" xfId="910"/>
    <cellStyle name="好_Book1_表4-项目汇总一览表" xfId="911"/>
    <cellStyle name="好_地方配套按人均增幅控制8.31（调整结案率后）xl" xfId="912"/>
    <cellStyle name="差_Book1_1" xfId="913"/>
    <cellStyle name="差_Book1_1_Book1" xfId="914"/>
    <cellStyle name="差_Book1_2" xfId="915"/>
    <cellStyle name="好_2009年一般性转移支付标准工资_不用软件计算9.1不考虑经费管理评价xl" xfId="916"/>
    <cellStyle name="差_Book1_2_Book1" xfId="917"/>
    <cellStyle name="好_2009年一般性转移支付标准工资_不用软件计算9.1不考虑经费管理评价xl_Book1" xfId="918"/>
    <cellStyle name="差_Book1_2_Book1_1" xfId="919"/>
    <cellStyle name="差_检验表" xfId="920"/>
    <cellStyle name="差_Book1_Book1" xfId="921"/>
    <cellStyle name="好_地方配套按人均增幅控制8.31（调整结案率后）xl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Book1_表4—3项目分度一览表" xfId="927"/>
    <cellStyle name="差_宣汉国表定表--2011,12.24 （李厅审表） 4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Book1_巧家县乌蒙片区实施规划表（省汇总）" xfId="935"/>
    <cellStyle name="差_行政(燃修费)" xfId="936"/>
    <cellStyle name="差_Book1_曲靖-会泽县" xfId="937"/>
    <cellStyle name="差_Book1_曲靖-宣威市" xfId="938"/>
    <cellStyle name="差_Book1_省部门反馈核对表" xfId="939"/>
    <cellStyle name="差_人力资源表4.5 2" xfId="940"/>
    <cellStyle name="强调 2" xfId="941"/>
    <cellStyle name="差_Book1_绥江县乌蒙山片区实施规划(省汇总)" xfId="942"/>
    <cellStyle name="差_Book1_寻甸县乌蒙山片区12月规划表12.16." xfId="943"/>
    <cellStyle name="差_Book1_彝良县乌蒙片区实施规划（省汇总用）" xfId="944"/>
    <cellStyle name="差_卫生部门_Book1" xfId="945"/>
    <cellStyle name="好_县级基础数据" xfId="946"/>
    <cellStyle name="差_Book1_云南乌蒙附表1-2" xfId="947"/>
    <cellStyle name="差_Book1_昭阳区乌蒙片区实施规划省汇总" xfId="948"/>
    <cellStyle name="差_Book2_Book1" xfId="949"/>
    <cellStyle name="差_Book2_财力性转移支付2010年预算参考数" xfId="950"/>
    <cellStyle name="好_文体广播事业(按照总人口测算）—20080416_县市旗测算-新科目（含人口规模效应）" xfId="951"/>
    <cellStyle name="差_Book2_云南省威信县乌蒙片区规划(省级汇总)" xfId="952"/>
    <cellStyle name="差_M03_Book1" xfId="953"/>
    <cellStyle name="差_安徽 缺口县区测算(地方填报)1" xfId="954"/>
    <cellStyle name="差_安徽 缺口县区测算(地方填报)1_财力性转移支付2010年预算参考数" xfId="955"/>
    <cellStyle name="差_需求汇总表（1-4） 6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不用软件计算9.1不考虑经费管理评价xl_Book1" xfId="973"/>
    <cellStyle name="差_县市旗测算20080508_县市旗测算-新科目（含人口规模效应）_财力性转移支付2010年预算参考数" xfId="974"/>
    <cellStyle name="差_财政供养人员" xfId="975"/>
    <cellStyle name="差_财政供养人员_Book1" xfId="976"/>
    <cellStyle name="差_财政供养人员_财力性转移支付2010年预算参考数" xfId="977"/>
    <cellStyle name="差_财政支出对上级的依赖程度" xfId="978"/>
    <cellStyle name="差_县市旗测算-新科目（20080626）_民生政策最低支出需求_财力性转移支付2010年预算参考数" xfId="979"/>
    <cellStyle name="强调文字颜色 3 5" xfId="980"/>
    <cellStyle name="差_财政支出对上级的依赖程度_Book1" xfId="981"/>
    <cellStyle name="差_测算结果" xfId="982"/>
    <cellStyle name="差_宣汉国表定表--2011,12.24 （李厅审表）" xfId="983"/>
    <cellStyle name="差_产业发展表4.2" xfId="984"/>
    <cellStyle name="差_教育(按照总人口测算）—20080416_财力性转移支付2010年预算参考数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差_产业发展表4.2-12.26改 5" xfId="995"/>
    <cellStyle name="好_达州表1-4 (1)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差_城建部门_Book1" xfId="1003"/>
    <cellStyle name="好_附表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差_达州表1-4 5" xfId="1015"/>
    <cellStyle name="好_Book1_表4—2项分年一览表" xfId="1016"/>
    <cellStyle name="差_达州表1-4 6" xfId="1017"/>
    <cellStyle name="好_宣汉国表定表--2011,12.24 （李厅审表）" xfId="1018"/>
    <cellStyle name="差_达州表1-4 7" xfId="1019"/>
    <cellStyle name="差_达州表4.1-4.6--12.25改 2" xfId="1020"/>
    <cellStyle name="差_达州表4.1-4.6--12.25改 3" xfId="1021"/>
    <cellStyle name="差_达州表4.1-4.6--12.25改 4" xfId="1022"/>
    <cellStyle name="好_县市旗测算-新科目（20080627）" xfId="1023"/>
    <cellStyle name="差_达州表4.1-4.6--12.25改 5" xfId="1024"/>
    <cellStyle name="差_达州表4.1-4.6--12.25改 6" xfId="1025"/>
    <cellStyle name="差_达州表4.1-4.6--12.25改 7" xfId="1026"/>
    <cellStyle name="差_地方配套按人均增幅控制8.30xl_Book1" xfId="1027"/>
    <cellStyle name="常规 2 2 4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附表_财力性转移支付2010年预算参考数" xfId="1047"/>
    <cellStyle name="差_义务教育阶段教职工人数（教育厅提供最终）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国表定表(巴中市全市汇总) 6" xfId="1060"/>
    <cellStyle name="差_核定人数对比" xfId="1061"/>
    <cellStyle name="差_汇总_Book1" xfId="1062"/>
    <cellStyle name="差_国表定表(巴中市全市汇总) 7" xfId="1063"/>
    <cellStyle name="好_汇总-县级财政报表附表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差_行政（人员）_财力性转移支付2010年预算参考数" xfId="1071"/>
    <cellStyle name="好 6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差_行政公检法测算_民生政策最低支出需求" xfId="1080"/>
    <cellStyle name="输出 3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差_河南 缺口县区测算(地方填报)_财力性转移支付2010年预算参考数" xfId="1085"/>
    <cellStyle name="好_县级基础数据_Book1" xfId="1086"/>
    <cellStyle name="差_河南 缺口县区测算(地方填报白)" xfId="1087"/>
    <cellStyle name="差_河南 缺口县区测算(地方填报白)_财力性转移支付2010年预算参考数" xfId="1088"/>
    <cellStyle name="好_市辖区测算-新科目（20080626）_民生政策最低支出需求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差_汇总_财力性转移支付2010年预算参考数" xfId="1094"/>
    <cellStyle name="好_一般预算支出口径剔除表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基础数据分析" xfId="1101"/>
    <cellStyle name="差_绵阳表1-4 4" xfId="1102"/>
    <cellStyle name="差_基础数据分析_Book1" xfId="1103"/>
    <cellStyle name="差_检验表（调整后）" xfId="1104"/>
    <cellStyle name="好_14安徽" xfId="1105"/>
    <cellStyle name="差_检验表（调整后）_Book1" xfId="1106"/>
    <cellStyle name="好_行政(燃修费)_财力性转移支付2010年预算参考数" xfId="1107"/>
    <cellStyle name="差_检验表_Book1" xfId="1108"/>
    <cellStyle name="差_奖励补助测算5.22测试" xfId="1109"/>
    <cellStyle name="差_奖励补助测算5.22测试_Book1" xfId="1110"/>
    <cellStyle name="差_奖励补助测算5.23新" xfId="1111"/>
    <cellStyle name="日期" xfId="1112"/>
    <cellStyle name="差_奖励补助测算5.23新_Book1" xfId="1113"/>
    <cellStyle name="差_奖励补助测算5.24冯铸" xfId="1114"/>
    <cellStyle name="差_县区合并测算20080421_民生政策最低支出需求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教育(按照总人口测算）—20080416_不含人员经费系数" xfId="1124"/>
    <cellStyle name="差_仪陇表1-4 4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差_教育(按照总人口测算）—20080416_民生政策最低支出需求_财力性转移支付2010年预算参考数" xfId="1128"/>
    <cellStyle name="好_市辖区测算-新科目（20080626）_不含人员经费系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差_绵阳表1-4 5" xfId="1138"/>
    <cellStyle name="好_县区合并测算20080423(按照各省比重）_民生政策最低支出需求_财力性转移支付2010年预算参考数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农林水和城市维护标准支出20080505－县区合计_不含人员经费系数" xfId="1151"/>
    <cellStyle name="差_总人口" xfId="1152"/>
    <cellStyle name="差_农林水和城市维护标准支出20080505－县区合计_不含人员经费系数_财力性转移支付2010年预算参考数" xfId="1153"/>
    <cellStyle name="差_总人口_财力性转移支付2010年预算参考数" xfId="1154"/>
    <cellStyle name="输出 8" xfId="1155"/>
    <cellStyle name="差_农林水和城市维护标准支出20080505－县区合计_民生政策最低支出需求_财力性转移支付2010年预算参考数" xfId="1156"/>
    <cellStyle name="差_农林水和城市维护标准支出20080505－县区合计_县市旗测算-新科目（含人口规模效应）_财力性转移支付2010年预算参考数" xfId="1157"/>
    <cellStyle name="差_宣汉国表定表--2011,12.24 （李厅审表） 2" xfId="1158"/>
    <cellStyle name="差_平邑" xfId="1159"/>
    <cellStyle name="差_平邑_财力性转移支付2010年预算参考数" xfId="1160"/>
    <cellStyle name="差_其他部门(按照总人口测算）—20080416" xfId="1161"/>
    <cellStyle name="差_其他部门(按照总人口测算）—20080416_不含人员经费系数" xfId="1162"/>
    <cellStyle name="好_2009年一般性转移支付标准工资_地方配套按人均增幅控制8.30xl" xfId="1163"/>
    <cellStyle name="差_其他部门(按照总人口测算）—20080416_不含人员经费系数_财力性转移支付2010年预算参考数" xfId="1164"/>
    <cellStyle name="差_其他部门(按照总人口测算）—20080416_财力性转移支付2010年预算参考数" xfId="1165"/>
    <cellStyle name="警告文本 6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差_缺口县区测算_财力性转移支付2010年预算参考数" xfId="1181"/>
    <cellStyle name="好 8" xfId="1182"/>
    <cellStyle name="差_人力资源表4.5" xfId="1183"/>
    <cellStyle name="差_人力资源表4.5 3" xfId="1184"/>
    <cellStyle name="强调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差_人员工资和公用经费" xfId="1190"/>
    <cellStyle name="好_其他部门(按照总人口测算）—20080416_财力性转移支付2010年预算参考数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差_社会事业表4.4 6" xfId="1205"/>
    <cellStyle name="好_卫生(按照总人口测算）—20080416_财力性转移支付2010年预算参考数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差_省部门反馈核对表_表4-2项目汇总一览表2012" xfId="1216"/>
    <cellStyle name="好_业务工作量指标_Book1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差_市辖区测算-新科目（20080626）_不含人员经费系数_财力性转移支付2010年预算参考数" xfId="1227"/>
    <cellStyle name="好_2008年支出调整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差_万源表1-4 2" xfId="1235"/>
    <cellStyle name="好_缺口县区测算_财力性转移支付2010年预算参考数" xfId="1236"/>
    <cellStyle name="后继超级链接" xfId="1237"/>
    <cellStyle name="差_万源表1-4 3" xfId="1238"/>
    <cellStyle name="好_2006年全省财力计算表（中央、决算）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差_卫生(按照总人口测算）—20080416_不含人员经费系数_财力性转移支付2010年预算参考数" xfId="1246"/>
    <cellStyle name="好_530629_2006年县级财政报表附表_Book1" xfId="1247"/>
    <cellStyle name="差_卫生(按照总人口测算）—20080416_财力性转移支付2010年预算参考数" xfId="1248"/>
    <cellStyle name="差_卫生(按照总人口测算）—20080416_民生政策最低支出需求" xfId="1249"/>
    <cellStyle name="好_0605石屏县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差_文体广播事业(按照总人口测算）—20080416_民生政策最低支出需求_财力性转移支付2010年预算参考数" xfId="1258"/>
    <cellStyle name="貨幣 [0]_DDC Panel Order form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差_县级公安机关公用经费标准奖励测算方案（定稿）" xfId="1264"/>
    <cellStyle name="好_Book1_省部门反馈核对表" xfId="1265"/>
    <cellStyle name="好_县区合并测算20080421_不含人员经费系数_财力性转移支付2010年预算参考数" xfId="1266"/>
    <cellStyle name="差_县级公安机关公用经费标准奖励测算方案（定稿）_Book1" xfId="1267"/>
    <cellStyle name="链接单元格 2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差_县区合并测算20080421_县市旗测算-新科目（含人口规模效应）" xfId="1275"/>
    <cellStyle name="常规 55" xfId="1276"/>
    <cellStyle name="常规 60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差_县区合并测算20080423(按照各省比重）_县市旗测算-新科目（含人口规模效应）_财力性转移支付2010年预算参考数" xfId="1285"/>
    <cellStyle name="好_2009年一般性转移支付标准工资_~5676413" xfId="1286"/>
    <cellStyle name="差_县市旗测算20080508" xfId="1287"/>
    <cellStyle name="差_县市旗测算20080508_不含人员经费系数_财力性转移支付2010年预算参考数" xfId="1288"/>
    <cellStyle name="差_县市旗测算20080508_民生政策最低支出需求" xfId="1289"/>
    <cellStyle name="好_2009年一般性转移支付标准工资_奖励补助测算7.25 (version 1) (version 1)_Book1" xfId="1290"/>
    <cellStyle name="差_县市旗测算20080508_县市旗测算-新科目（含人口规模效应）" xfId="1291"/>
    <cellStyle name="差_县市旗测算-新科目（20080626）" xfId="1292"/>
    <cellStyle name="差_仪陇表1-4" xfId="1293"/>
    <cellStyle name="好_云南省2008年中小学教师人数统计表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差_县市旗测算-新科目（20080627）_县市旗测算-新科目（含人口规模效应）_财力性转移支付2010年预算参考数" xfId="1302"/>
    <cellStyle name="好_2007年人员分部门统计表_Book1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差_仪陇表1-4 7" xfId="1316"/>
    <cellStyle name="好_宜宾市屏山县乌蒙山区规划表20111219修订1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差_永善县上报" xfId="1324"/>
    <cellStyle name="好_农林水和城市维护标准支出20080505－县区合计_县市旗测算-新科目（含人口规模效应）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差_指标五" xfId="1338"/>
    <cellStyle name="好_奖励补助测算5.23新" xfId="1339"/>
    <cellStyle name="好_社会事业表4.4" xfId="1340"/>
    <cellStyle name="差_指标五_Book1" xfId="1341"/>
    <cellStyle name="好_奖励补助测算5.23新_Book1" xfId="1342"/>
    <cellStyle name="差_重点民生支出需求测算表社保（农村低保）081112" xfId="1343"/>
    <cellStyle name="好_云南农村义务教育统计表_Book1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常规 11_2011" xfId="1349"/>
    <cellStyle name="好 4" xfId="1350"/>
    <cellStyle name="常规 12" xfId="1351"/>
    <cellStyle name="常规 13" xfId="1352"/>
    <cellStyle name="常规 14" xfId="1353"/>
    <cellStyle name="常规 147" xfId="1354"/>
    <cellStyle name="常规 15" xfId="1355"/>
    <cellStyle name="常规 20" xfId="1356"/>
    <cellStyle name="常规 16" xfId="1357"/>
    <cellStyle name="常规 21" xfId="1358"/>
    <cellStyle name="常规 17" xfId="1359"/>
    <cellStyle name="常规 22" xfId="1360"/>
    <cellStyle name="常规 18" xfId="1361"/>
    <cellStyle name="常规 19" xfId="1362"/>
    <cellStyle name="常规 24" xfId="1363"/>
    <cellStyle name="常规 2" xfId="1364"/>
    <cellStyle name="常规 2 10" xfId="1365"/>
    <cellStyle name="强调文字颜色 3 3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常规 2 2 7" xfId="1372"/>
    <cellStyle name="好_Book1_昭阳区乌蒙片区实施规划省汇总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常规 2 8" xfId="1382"/>
    <cellStyle name="输入 2" xfId="1383"/>
    <cellStyle name="常规 2 9" xfId="1384"/>
    <cellStyle name="输入 3" xfId="1385"/>
    <cellStyle name="常规 2_1996-102" xfId="1386"/>
    <cellStyle name="常规 25" xfId="1387"/>
    <cellStyle name="常规 26" xfId="1388"/>
    <cellStyle name="常规 31" xfId="1389"/>
    <cellStyle name="常规 27" xfId="1390"/>
    <cellStyle name="常规 32" xfId="1391"/>
    <cellStyle name="常规 28" xfId="1392"/>
    <cellStyle name="常规 33" xfId="1393"/>
    <cellStyle name="常规 29" xfId="1394"/>
    <cellStyle name="常规 34" xfId="1395"/>
    <cellStyle name="常规 3" xfId="1396"/>
    <cellStyle name="常规 3 2" xfId="1397"/>
    <cellStyle name="常规 3 3" xfId="1398"/>
    <cellStyle name="好_县区合并测算20080421_不含人员经费系数" xfId="1399"/>
    <cellStyle name="常规 3_2011" xfId="1400"/>
    <cellStyle name="常规 35" xfId="1401"/>
    <cellStyle name="常规 40" xfId="1402"/>
    <cellStyle name="常规 36" xfId="1403"/>
    <cellStyle name="常规 41" xfId="1404"/>
    <cellStyle name="常规 37" xfId="1405"/>
    <cellStyle name="常规 42" xfId="1406"/>
    <cellStyle name="常规 38" xfId="1407"/>
    <cellStyle name="常规 43" xfId="1408"/>
    <cellStyle name="常规 4 2" xfId="1409"/>
    <cellStyle name="常规 4_04财力类" xfId="1410"/>
    <cellStyle name="常规 47" xfId="1411"/>
    <cellStyle name="常规 52" xfId="1412"/>
    <cellStyle name="常规 48" xfId="1413"/>
    <cellStyle name="常规 53" xfId="1414"/>
    <cellStyle name="常规 54" xfId="1415"/>
    <cellStyle name="常规 56" xfId="1416"/>
    <cellStyle name="常规 57" xfId="1417"/>
    <cellStyle name="常规 62" xfId="1418"/>
    <cellStyle name="常规 58" xfId="1419"/>
    <cellStyle name="常规 63" xfId="1420"/>
    <cellStyle name="常规 59" xfId="1421"/>
    <cellStyle name="常规 64" xfId="1422"/>
    <cellStyle name="常规 6" xfId="1423"/>
    <cellStyle name="常规 66" xfId="1424"/>
    <cellStyle name="常规 71" xfId="1425"/>
    <cellStyle name="常规 67" xfId="1426"/>
    <cellStyle name="常规 72" xfId="1427"/>
    <cellStyle name="好_2006年分析表_Book1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~5676413" xfId="1446"/>
    <cellStyle name="好_高中教师人数（教育厅1.6日提供）" xfId="1447"/>
    <cellStyle name="好_~5676413_Book1" xfId="1448"/>
    <cellStyle name="好_高中教师人数（教育厅1.6日提供）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好_2006年基础数据_Book1" xfId="1489"/>
    <cellStyle name="普通_ 白土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好_2008年县级公安保障标准落实奖励经费分配测算_Book1" xfId="1513"/>
    <cellStyle name="链接单元格 6" xfId="1514"/>
    <cellStyle name="好_2008年一般预算支出预计" xfId="1515"/>
    <cellStyle name="好_2008年预计支出与2007年对比" xfId="1516"/>
    <cellStyle name="好_市辖区测算-新科目（20080626）_县市旗测算-新科目（含人口规模效应）_财力性转移支付2010年预算参考数" xfId="1517"/>
    <cellStyle name="콤마 [0]_BOILER-CO1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2009年一般性转移支付标准工资_地方配套按人均增幅控制8.30xl_Book1" xfId="1526"/>
    <cellStyle name="好_其他部门(按照总人口测算）—20080416_不含人员经费系数_财力性转移支付2010年预算参考数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好_2009年一般性转移支付标准工资_奖励补助测算5.22测试" xfId="1531"/>
    <cellStyle name="强调文字颜色 6 4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2009年一般性转移支付标准工资_奖励补助测算5.24冯铸" xfId="1536"/>
    <cellStyle name="好_分县成本差异系数_不含人员经费系数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好_22湖南_财力性转移支付2010年预算参考数" xfId="1547"/>
    <cellStyle name="适中 2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好_Book1_表4-2项目汇总一览表2012" xfId="1573"/>
    <cellStyle name="商品名称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好_Book2" xfId="1584"/>
    <cellStyle name="强调文字颜色 6 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好_测算结果汇总" xfId="1604"/>
    <cellStyle name="烹拳 [0]_ +Foil &amp; -FOIL &amp; PAPER" xfId="1605"/>
    <cellStyle name="好_测算结果汇总_财力性转移支付2010年预算参考数" xfId="1606"/>
    <cellStyle name="好_缺口县区测算(财政部标准)" xfId="1607"/>
    <cellStyle name="好_产业发展表4.2" xfId="1608"/>
    <cellStyle name="警告文本 4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成本差异系数_财力性转移支付2010年预算参考数" xfId="1613"/>
    <cellStyle name="好_县区合并测算20080423(按照各省比重）_不含人员经费系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附表_财力性转移支付2010年预算参考数" xfId="1632"/>
    <cellStyle name="好_义务教育阶段教职工人数（教育厅提供最终）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行政（人员）" xfId="1640"/>
    <cellStyle name="好_人员工资和公用经费3_财力性转移支付2010年预算参考数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好_汇总表4" xfId="1665"/>
    <cellStyle name="寘嬫愗傝 [0.00]_PRODUCT DETAIL Q1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好_教育厅提供义务教育及高中教师人数（2009年1月6日）_Book1" xfId="1691"/>
    <cellStyle name="强调文字颜色 4 4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好_其他部门(按照总人口测算）—20080416_不含人员经费系数" xfId="1707"/>
    <cellStyle name="借出原因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好_其他部门(按照总人口测算）—20080416_县市旗测算-新科目（含人口规模效应）_财力性转移支付2010年预算参考数" xfId="1711"/>
    <cellStyle name="计算 3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省部门反馈核对表_表4-2项目汇总一览表2012" xfId="1731"/>
    <cellStyle name="好_云南省2008年转移支付测算——州市本级考核部分及政策性测算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好_同德_财力性转移支付2010年预算参考数" xfId="1746"/>
    <cellStyle name="链接单元格 4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好_卫生(按照总人口测算）—20080416_县市旗测算-新科目（含人口规模效应）_财力性转移支付2010年预算参考数" xfId="1753"/>
    <cellStyle name="昗弨_BOOKSHIP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县市旗测算-新科目（20080627）_不含人员经费系数_财力性转移支付2010年预算参考数" xfId="1792"/>
    <cellStyle name="好_重点民生支出需求测算表社保（农村低保）081112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好_业务工作量指标" xfId="1799"/>
    <cellStyle name="计算 5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好_指标五" xfId="1813"/>
    <cellStyle name="货币 2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  <cellStyle name="常规_前期" xfId="1923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view="pageBreakPreview" zoomScaleNormal="100" zoomScaleSheetLayoutView="100" workbookViewId="0">
      <pane ySplit="5" topLeftCell="A9" activePane="bottomLeft" state="frozen"/>
      <selection/>
      <selection pane="bottomLeft" activeCell="N6" sqref="N6"/>
    </sheetView>
  </sheetViews>
  <sheetFormatPr defaultColWidth="9" defaultRowHeight="20.1" customHeight="1"/>
  <cols>
    <col min="1" max="1" width="3.75" style="4" customWidth="1"/>
    <col min="2" max="2" width="8.625" style="4" customWidth="1"/>
    <col min="3" max="3" width="13.625" style="4" customWidth="1"/>
    <col min="4" max="4" width="7" style="4" customWidth="1"/>
    <col min="5" max="5" width="11" style="4" customWidth="1"/>
    <col min="6" max="6" width="26.3916666666667" style="4" customWidth="1"/>
    <col min="7" max="7" width="6.75" style="5" customWidth="1"/>
    <col min="8" max="10" width="7.75" style="5" customWidth="1"/>
    <col min="11" max="12" width="7" style="4" customWidth="1"/>
    <col min="13" max="13" width="6.375" style="4" customWidth="1"/>
    <col min="14" max="14" width="8.875" style="4" customWidth="1"/>
    <col min="15" max="15" width="6.875" style="4" customWidth="1"/>
    <col min="16" max="16" width="14.875" style="4" customWidth="1"/>
    <col min="17" max="16384" width="9" style="4"/>
  </cols>
  <sheetData>
    <row r="1" s="1" customFormat="1" ht="15" customHeight="1" spans="1:10">
      <c r="A1" s="1" t="s">
        <v>0</v>
      </c>
      <c r="G1" s="6"/>
      <c r="H1" s="6"/>
      <c r="I1" s="6"/>
      <c r="J1" s="6"/>
    </row>
    <row r="2" s="2" customFormat="1" ht="22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3" customFormat="1" ht="28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32" t="s">
        <v>10</v>
      </c>
      <c r="J3" s="33"/>
      <c r="K3" s="33"/>
      <c r="L3" s="34"/>
      <c r="M3" s="34"/>
      <c r="N3" s="35" t="s">
        <v>11</v>
      </c>
      <c r="O3" s="35" t="s">
        <v>12</v>
      </c>
      <c r="P3" s="9" t="s">
        <v>13</v>
      </c>
    </row>
    <row r="4" s="3" customFormat="1" ht="28" customHeight="1" spans="1:16">
      <c r="A4" s="9"/>
      <c r="B4" s="9"/>
      <c r="C4" s="9"/>
      <c r="D4" s="9"/>
      <c r="E4" s="9"/>
      <c r="F4" s="9"/>
      <c r="G4" s="10"/>
      <c r="H4" s="10"/>
      <c r="I4" s="36" t="s">
        <v>14</v>
      </c>
      <c r="J4" s="37"/>
      <c r="K4" s="55"/>
      <c r="L4" s="10" t="s">
        <v>15</v>
      </c>
      <c r="M4" s="10"/>
      <c r="N4" s="35"/>
      <c r="O4" s="35"/>
      <c r="P4" s="9"/>
    </row>
    <row r="5" s="3" customFormat="1" ht="74" customHeight="1" spans="1:16">
      <c r="A5" s="9"/>
      <c r="B5" s="9"/>
      <c r="C5" s="9"/>
      <c r="D5" s="9"/>
      <c r="E5" s="9"/>
      <c r="F5" s="9"/>
      <c r="G5" s="10"/>
      <c r="H5" s="10"/>
      <c r="I5" s="38" t="s">
        <v>16</v>
      </c>
      <c r="J5" s="38" t="s">
        <v>17</v>
      </c>
      <c r="K5" s="10" t="s">
        <v>18</v>
      </c>
      <c r="L5" s="10" t="s">
        <v>19</v>
      </c>
      <c r="M5" s="31" t="s">
        <v>20</v>
      </c>
      <c r="N5" s="35"/>
      <c r="O5" s="35"/>
      <c r="P5" s="9"/>
    </row>
    <row r="6" s="3" customFormat="1" ht="34" customHeight="1" spans="1:16">
      <c r="A6" s="9"/>
      <c r="B6" s="9" t="s">
        <v>21</v>
      </c>
      <c r="C6" s="9"/>
      <c r="D6" s="9"/>
      <c r="E6" s="9"/>
      <c r="F6" s="9" t="s">
        <v>22</v>
      </c>
      <c r="G6" s="10">
        <f>SUM(G7:G44)</f>
        <v>9118.14549369</v>
      </c>
      <c r="H6" s="10">
        <f t="shared" ref="H6:M6" si="0">SUM(H7:H44)</f>
        <v>9118.14549369</v>
      </c>
      <c r="I6" s="10">
        <f t="shared" si="0"/>
        <v>1758</v>
      </c>
      <c r="J6" s="10">
        <f t="shared" si="0"/>
        <v>300</v>
      </c>
      <c r="K6" s="10">
        <f t="shared" si="0"/>
        <v>1999.99549369</v>
      </c>
      <c r="L6" s="10">
        <f t="shared" si="0"/>
        <v>4537.54</v>
      </c>
      <c r="M6" s="10">
        <f t="shared" si="0"/>
        <v>522.61</v>
      </c>
      <c r="N6" s="35"/>
      <c r="O6" s="35"/>
      <c r="P6" s="9"/>
    </row>
    <row r="7" s="3" customFormat="1" ht="67" customHeight="1" spans="1:16">
      <c r="A7" s="11">
        <v>1</v>
      </c>
      <c r="B7" s="11" t="s">
        <v>23</v>
      </c>
      <c r="C7" s="12" t="s">
        <v>24</v>
      </c>
      <c r="D7" s="13" t="s">
        <v>25</v>
      </c>
      <c r="E7" s="11" t="s">
        <v>23</v>
      </c>
      <c r="F7" s="14" t="s">
        <v>26</v>
      </c>
      <c r="G7" s="15">
        <v>180</v>
      </c>
      <c r="H7" s="16">
        <v>180</v>
      </c>
      <c r="I7" s="15">
        <v>180</v>
      </c>
      <c r="J7" s="39"/>
      <c r="K7" s="15"/>
      <c r="L7" s="15"/>
      <c r="M7" s="16"/>
      <c r="N7" s="28" t="s">
        <v>27</v>
      </c>
      <c r="O7" s="28" t="s">
        <v>28</v>
      </c>
      <c r="P7" s="9"/>
    </row>
    <row r="8" s="2" customFormat="1" ht="51" customHeight="1" spans="1:16">
      <c r="A8" s="11">
        <v>2</v>
      </c>
      <c r="B8" s="11" t="s">
        <v>29</v>
      </c>
      <c r="C8" s="12" t="s">
        <v>30</v>
      </c>
      <c r="D8" s="13" t="s">
        <v>25</v>
      </c>
      <c r="E8" s="11" t="s">
        <v>31</v>
      </c>
      <c r="F8" s="17" t="s">
        <v>32</v>
      </c>
      <c r="G8" s="18">
        <v>477</v>
      </c>
      <c r="H8" s="15">
        <v>477</v>
      </c>
      <c r="I8" s="15"/>
      <c r="J8" s="15"/>
      <c r="K8" s="16"/>
      <c r="L8" s="15">
        <v>477</v>
      </c>
      <c r="M8" s="15"/>
      <c r="N8" s="28" t="s">
        <v>33</v>
      </c>
      <c r="O8" s="28" t="s">
        <v>33</v>
      </c>
      <c r="P8" s="17"/>
    </row>
    <row r="9" s="2" customFormat="1" ht="114" customHeight="1" spans="1:16">
      <c r="A9" s="11">
        <v>3</v>
      </c>
      <c r="B9" s="19" t="s">
        <v>34</v>
      </c>
      <c r="C9" s="12" t="s">
        <v>35</v>
      </c>
      <c r="D9" s="13" t="s">
        <v>25</v>
      </c>
      <c r="E9" s="20" t="s">
        <v>36</v>
      </c>
      <c r="F9" s="17" t="s">
        <v>37</v>
      </c>
      <c r="G9" s="18">
        <v>1526</v>
      </c>
      <c r="H9" s="15">
        <v>1526</v>
      </c>
      <c r="I9" s="15"/>
      <c r="J9" s="15"/>
      <c r="K9" s="15"/>
      <c r="L9" s="39">
        <v>1526</v>
      </c>
      <c r="M9" s="39"/>
      <c r="N9" s="28" t="s">
        <v>33</v>
      </c>
      <c r="O9" s="28" t="s">
        <v>33</v>
      </c>
      <c r="P9" s="17"/>
    </row>
    <row r="10" s="2" customFormat="1" ht="54" customHeight="1" spans="1:16">
      <c r="A10" s="11">
        <v>4</v>
      </c>
      <c r="B10" s="21" t="s">
        <v>38</v>
      </c>
      <c r="C10" s="19" t="s">
        <v>39</v>
      </c>
      <c r="D10" s="13" t="s">
        <v>25</v>
      </c>
      <c r="E10" s="22" t="s">
        <v>40</v>
      </c>
      <c r="F10" s="17" t="s">
        <v>41</v>
      </c>
      <c r="G10" s="18">
        <v>1600</v>
      </c>
      <c r="H10" s="15">
        <v>1600</v>
      </c>
      <c r="I10" s="15"/>
      <c r="J10" s="15"/>
      <c r="K10" s="15"/>
      <c r="L10" s="15">
        <v>1600</v>
      </c>
      <c r="M10" s="15"/>
      <c r="N10" s="28" t="s">
        <v>33</v>
      </c>
      <c r="O10" s="28" t="s">
        <v>33</v>
      </c>
      <c r="P10" s="17"/>
    </row>
    <row r="11" s="2" customFormat="1" ht="108" customHeight="1" spans="1:16">
      <c r="A11" s="11">
        <v>5</v>
      </c>
      <c r="B11" s="11" t="s">
        <v>42</v>
      </c>
      <c r="C11" s="12" t="s">
        <v>43</v>
      </c>
      <c r="D11" s="13" t="s">
        <v>44</v>
      </c>
      <c r="E11" s="11" t="s">
        <v>45</v>
      </c>
      <c r="F11" s="17" t="s">
        <v>46</v>
      </c>
      <c r="G11" s="18">
        <f t="shared" ref="G11:G13" si="1">H11</f>
        <v>117</v>
      </c>
      <c r="H11" s="15">
        <f>I11+J11+K11+L11</f>
        <v>117</v>
      </c>
      <c r="I11" s="15">
        <v>117</v>
      </c>
      <c r="J11" s="15"/>
      <c r="K11" s="24"/>
      <c r="L11" s="15"/>
      <c r="M11" s="15"/>
      <c r="N11" s="28" t="s">
        <v>47</v>
      </c>
      <c r="O11" s="28" t="s">
        <v>47</v>
      </c>
      <c r="P11" s="17"/>
    </row>
    <row r="12" s="2" customFormat="1" ht="42" customHeight="1" spans="1:16">
      <c r="A12" s="11">
        <v>6</v>
      </c>
      <c r="B12" s="11" t="s">
        <v>42</v>
      </c>
      <c r="C12" s="12" t="s">
        <v>48</v>
      </c>
      <c r="D12" s="13" t="s">
        <v>44</v>
      </c>
      <c r="E12" s="11" t="s">
        <v>45</v>
      </c>
      <c r="F12" s="17" t="s">
        <v>49</v>
      </c>
      <c r="G12" s="23">
        <f t="shared" si="1"/>
        <v>734.36</v>
      </c>
      <c r="H12" s="24">
        <f>I12+J12+M12+K12+L12+M12</f>
        <v>734.36</v>
      </c>
      <c r="I12" s="24">
        <v>628.61</v>
      </c>
      <c r="J12" s="15"/>
      <c r="K12" s="24">
        <v>105.75</v>
      </c>
      <c r="L12" s="15"/>
      <c r="M12" s="15"/>
      <c r="N12" s="28" t="s">
        <v>47</v>
      </c>
      <c r="O12" s="28" t="s">
        <v>47</v>
      </c>
      <c r="P12" s="17"/>
    </row>
    <row r="13" s="2" customFormat="1" ht="36" customHeight="1" spans="1:16">
      <c r="A13" s="11">
        <v>7</v>
      </c>
      <c r="B13" s="11" t="s">
        <v>42</v>
      </c>
      <c r="C13" s="12" t="s">
        <v>50</v>
      </c>
      <c r="D13" s="13" t="s">
        <v>44</v>
      </c>
      <c r="E13" s="11" t="s">
        <v>45</v>
      </c>
      <c r="F13" s="17" t="s">
        <v>51</v>
      </c>
      <c r="G13" s="18">
        <f t="shared" si="1"/>
        <v>355</v>
      </c>
      <c r="H13" s="15">
        <f>I13+J13+M13+K13+L13+M13</f>
        <v>355</v>
      </c>
      <c r="I13" s="15"/>
      <c r="J13" s="15"/>
      <c r="K13" s="15">
        <v>355</v>
      </c>
      <c r="L13" s="15"/>
      <c r="M13" s="15"/>
      <c r="N13" s="28" t="s">
        <v>47</v>
      </c>
      <c r="O13" s="28" t="s">
        <v>47</v>
      </c>
      <c r="P13" s="17"/>
    </row>
    <row r="14" s="2" customFormat="1" ht="51" customHeight="1" spans="1:16">
      <c r="A14" s="11">
        <v>8</v>
      </c>
      <c r="B14" s="25" t="s">
        <v>45</v>
      </c>
      <c r="C14" s="22" t="s">
        <v>52</v>
      </c>
      <c r="D14" s="22" t="s">
        <v>44</v>
      </c>
      <c r="E14" s="25" t="s">
        <v>53</v>
      </c>
      <c r="F14" s="14" t="s">
        <v>54</v>
      </c>
      <c r="G14" s="15">
        <v>50</v>
      </c>
      <c r="H14" s="15">
        <v>50</v>
      </c>
      <c r="I14" s="15">
        <v>50</v>
      </c>
      <c r="J14" s="15"/>
      <c r="K14" s="15"/>
      <c r="L14" s="15"/>
      <c r="M14" s="15"/>
      <c r="N14" s="28" t="s">
        <v>47</v>
      </c>
      <c r="O14" s="27" t="s">
        <v>55</v>
      </c>
      <c r="P14" s="17"/>
    </row>
    <row r="15" s="2" customFormat="1" ht="65" customHeight="1" spans="1:16">
      <c r="A15" s="11">
        <v>9</v>
      </c>
      <c r="B15" s="11" t="s">
        <v>56</v>
      </c>
      <c r="C15" s="12" t="s">
        <v>57</v>
      </c>
      <c r="D15" s="13" t="s">
        <v>58</v>
      </c>
      <c r="E15" s="25" t="s">
        <v>56</v>
      </c>
      <c r="F15" s="17" t="s">
        <v>59</v>
      </c>
      <c r="G15" s="18">
        <v>20</v>
      </c>
      <c r="H15" s="15">
        <v>20</v>
      </c>
      <c r="I15" s="15"/>
      <c r="J15" s="15"/>
      <c r="K15" s="15"/>
      <c r="L15" s="15">
        <v>20</v>
      </c>
      <c r="M15" s="15"/>
      <c r="N15" s="27" t="s">
        <v>60</v>
      </c>
      <c r="O15" s="27" t="s">
        <v>60</v>
      </c>
      <c r="P15" s="17"/>
    </row>
    <row r="16" s="2" customFormat="1" ht="65" customHeight="1" spans="1:16">
      <c r="A16" s="11">
        <v>10</v>
      </c>
      <c r="B16" s="11" t="s">
        <v>42</v>
      </c>
      <c r="C16" s="12" t="s">
        <v>61</v>
      </c>
      <c r="D16" s="13" t="s">
        <v>44</v>
      </c>
      <c r="E16" s="11" t="s">
        <v>42</v>
      </c>
      <c r="F16" s="17" t="s">
        <v>62</v>
      </c>
      <c r="G16" s="16">
        <v>25</v>
      </c>
      <c r="H16" s="16">
        <v>25</v>
      </c>
      <c r="I16" s="15"/>
      <c r="J16" s="15"/>
      <c r="K16" s="15"/>
      <c r="L16" s="15">
        <v>25</v>
      </c>
      <c r="M16" s="15"/>
      <c r="N16" s="28" t="s">
        <v>63</v>
      </c>
      <c r="O16" s="28" t="s">
        <v>63</v>
      </c>
      <c r="P16" s="17"/>
    </row>
    <row r="17" s="2" customFormat="1" ht="165" customHeight="1" spans="1:16">
      <c r="A17" s="11">
        <v>11</v>
      </c>
      <c r="B17" s="11" t="s">
        <v>64</v>
      </c>
      <c r="C17" s="12" t="s">
        <v>65</v>
      </c>
      <c r="D17" s="13" t="s">
        <v>44</v>
      </c>
      <c r="E17" s="11" t="s">
        <v>66</v>
      </c>
      <c r="F17" s="17" t="s">
        <v>67</v>
      </c>
      <c r="G17" s="16">
        <v>400</v>
      </c>
      <c r="H17" s="16">
        <v>400</v>
      </c>
      <c r="I17" s="15"/>
      <c r="J17" s="15"/>
      <c r="K17" s="15"/>
      <c r="L17" s="15">
        <v>400</v>
      </c>
      <c r="M17" s="15"/>
      <c r="N17" s="28" t="s">
        <v>63</v>
      </c>
      <c r="O17" s="28" t="s">
        <v>63</v>
      </c>
      <c r="P17" s="17"/>
    </row>
    <row r="18" s="2" customFormat="1" ht="74" customHeight="1" spans="1:16">
      <c r="A18" s="11">
        <v>12</v>
      </c>
      <c r="B18" s="11" t="s">
        <v>63</v>
      </c>
      <c r="C18" s="26" t="s">
        <v>68</v>
      </c>
      <c r="D18" s="13" t="s">
        <v>44</v>
      </c>
      <c r="E18" s="11" t="s">
        <v>69</v>
      </c>
      <c r="F18" s="17" t="s">
        <v>70</v>
      </c>
      <c r="G18" s="16">
        <v>350</v>
      </c>
      <c r="H18" s="16">
        <v>350</v>
      </c>
      <c r="I18" s="15"/>
      <c r="J18" s="15"/>
      <c r="K18" s="15">
        <v>170</v>
      </c>
      <c r="L18" s="15"/>
      <c r="M18" s="15">
        <v>180</v>
      </c>
      <c r="N18" s="28" t="s">
        <v>63</v>
      </c>
      <c r="O18" s="28" t="s">
        <v>63</v>
      </c>
      <c r="P18" s="17"/>
    </row>
    <row r="19" s="2" customFormat="1" ht="57" customHeight="1" spans="1:16">
      <c r="A19" s="11">
        <v>13</v>
      </c>
      <c r="B19" s="11" t="s">
        <v>71</v>
      </c>
      <c r="C19" s="12" t="s">
        <v>72</v>
      </c>
      <c r="D19" s="13" t="s">
        <v>44</v>
      </c>
      <c r="E19" s="11" t="s">
        <v>73</v>
      </c>
      <c r="F19" s="17" t="s">
        <v>74</v>
      </c>
      <c r="G19" s="16">
        <v>100</v>
      </c>
      <c r="H19" s="16">
        <v>100</v>
      </c>
      <c r="I19" s="15"/>
      <c r="J19" s="15">
        <v>100</v>
      </c>
      <c r="K19" s="15"/>
      <c r="L19" s="15"/>
      <c r="M19" s="15"/>
      <c r="N19" s="28" t="s">
        <v>75</v>
      </c>
      <c r="O19" s="11" t="s">
        <v>71</v>
      </c>
      <c r="P19" s="17"/>
    </row>
    <row r="20" s="2" customFormat="1" ht="65" customHeight="1" spans="1:16">
      <c r="A20" s="11">
        <v>14</v>
      </c>
      <c r="B20" s="11" t="s">
        <v>76</v>
      </c>
      <c r="C20" s="12" t="s">
        <v>77</v>
      </c>
      <c r="D20" s="13" t="s">
        <v>44</v>
      </c>
      <c r="E20" s="11" t="s">
        <v>78</v>
      </c>
      <c r="F20" s="17" t="s">
        <v>74</v>
      </c>
      <c r="G20" s="16">
        <v>100</v>
      </c>
      <c r="H20" s="16">
        <v>100</v>
      </c>
      <c r="I20" s="15"/>
      <c r="J20" s="15">
        <v>100</v>
      </c>
      <c r="K20" s="15"/>
      <c r="L20" s="15"/>
      <c r="M20" s="15"/>
      <c r="N20" s="28" t="s">
        <v>75</v>
      </c>
      <c r="O20" s="11" t="s">
        <v>76</v>
      </c>
      <c r="P20" s="17"/>
    </row>
    <row r="21" s="2" customFormat="1" ht="65" customHeight="1" spans="1:16">
      <c r="A21" s="11">
        <v>15</v>
      </c>
      <c r="B21" s="11" t="s">
        <v>79</v>
      </c>
      <c r="C21" s="12" t="s">
        <v>80</v>
      </c>
      <c r="D21" s="13" t="s">
        <v>44</v>
      </c>
      <c r="E21" s="11" t="s">
        <v>81</v>
      </c>
      <c r="F21" s="17" t="s">
        <v>74</v>
      </c>
      <c r="G21" s="16">
        <v>100</v>
      </c>
      <c r="H21" s="16">
        <v>100</v>
      </c>
      <c r="I21" s="15"/>
      <c r="J21" s="15">
        <v>100</v>
      </c>
      <c r="K21" s="15"/>
      <c r="L21" s="15"/>
      <c r="M21" s="15"/>
      <c r="N21" s="28" t="s">
        <v>75</v>
      </c>
      <c r="O21" s="11" t="s">
        <v>79</v>
      </c>
      <c r="P21" s="17"/>
    </row>
    <row r="22" s="2" customFormat="1" ht="43" customHeight="1" spans="1:16">
      <c r="A22" s="11">
        <v>16</v>
      </c>
      <c r="B22" s="11" t="s">
        <v>45</v>
      </c>
      <c r="C22" s="27" t="s">
        <v>82</v>
      </c>
      <c r="D22" s="13" t="s">
        <v>83</v>
      </c>
      <c r="E22" s="28" t="s">
        <v>84</v>
      </c>
      <c r="F22" s="28" t="s">
        <v>85</v>
      </c>
      <c r="G22" s="18">
        <v>15</v>
      </c>
      <c r="H22" s="15">
        <v>15</v>
      </c>
      <c r="I22" s="15"/>
      <c r="J22" s="15"/>
      <c r="K22" s="56"/>
      <c r="L22" s="16">
        <v>15</v>
      </c>
      <c r="M22" s="15"/>
      <c r="N22" s="28" t="s">
        <v>86</v>
      </c>
      <c r="O22" s="28" t="s">
        <v>86</v>
      </c>
      <c r="P22" s="17"/>
    </row>
    <row r="23" s="2" customFormat="1" ht="192" customHeight="1" spans="1:16">
      <c r="A23" s="11">
        <v>17</v>
      </c>
      <c r="B23" s="11" t="s">
        <v>45</v>
      </c>
      <c r="C23" s="27" t="s">
        <v>87</v>
      </c>
      <c r="D23" s="13" t="s">
        <v>83</v>
      </c>
      <c r="E23" s="28" t="s">
        <v>84</v>
      </c>
      <c r="F23" s="28" t="s">
        <v>88</v>
      </c>
      <c r="G23" s="18">
        <v>100</v>
      </c>
      <c r="H23" s="15">
        <v>100</v>
      </c>
      <c r="I23" s="15"/>
      <c r="J23" s="15"/>
      <c r="K23" s="56"/>
      <c r="L23" s="16">
        <v>100</v>
      </c>
      <c r="M23" s="15"/>
      <c r="N23" s="28" t="s">
        <v>86</v>
      </c>
      <c r="O23" s="28" t="s">
        <v>86</v>
      </c>
      <c r="P23" s="17"/>
    </row>
    <row r="24" s="2" customFormat="1" ht="129" customHeight="1" spans="1:16">
      <c r="A24" s="11">
        <v>18</v>
      </c>
      <c r="B24" s="11" t="s">
        <v>45</v>
      </c>
      <c r="C24" s="27" t="s">
        <v>89</v>
      </c>
      <c r="D24" s="13" t="s">
        <v>83</v>
      </c>
      <c r="E24" s="28" t="s">
        <v>84</v>
      </c>
      <c r="F24" s="28" t="s">
        <v>90</v>
      </c>
      <c r="G24" s="18">
        <v>20</v>
      </c>
      <c r="H24" s="15">
        <v>20</v>
      </c>
      <c r="I24" s="15"/>
      <c r="J24" s="15"/>
      <c r="K24" s="56"/>
      <c r="L24" s="16">
        <v>20</v>
      </c>
      <c r="M24" s="15"/>
      <c r="N24" s="28" t="s">
        <v>86</v>
      </c>
      <c r="O24" s="28" t="s">
        <v>86</v>
      </c>
      <c r="P24" s="17"/>
    </row>
    <row r="25" s="2" customFormat="1" ht="63" customHeight="1" spans="1:16">
      <c r="A25" s="11">
        <v>19</v>
      </c>
      <c r="B25" s="11" t="s">
        <v>45</v>
      </c>
      <c r="C25" s="27" t="s">
        <v>91</v>
      </c>
      <c r="D25" s="13" t="s">
        <v>44</v>
      </c>
      <c r="E25" s="28" t="s">
        <v>84</v>
      </c>
      <c r="F25" s="28" t="s">
        <v>92</v>
      </c>
      <c r="G25" s="18">
        <v>15</v>
      </c>
      <c r="H25" s="15">
        <v>15</v>
      </c>
      <c r="I25" s="15"/>
      <c r="J25" s="15"/>
      <c r="K25" s="56"/>
      <c r="L25" s="16">
        <v>15</v>
      </c>
      <c r="M25" s="15"/>
      <c r="N25" s="28" t="s">
        <v>86</v>
      </c>
      <c r="O25" s="28" t="s">
        <v>86</v>
      </c>
      <c r="P25" s="17"/>
    </row>
    <row r="26" s="2" customFormat="1" ht="57" customHeight="1" spans="1:16">
      <c r="A26" s="11">
        <v>20</v>
      </c>
      <c r="B26" s="11" t="s">
        <v>45</v>
      </c>
      <c r="C26" s="29" t="s">
        <v>93</v>
      </c>
      <c r="D26" s="13" t="s">
        <v>44</v>
      </c>
      <c r="E26" s="28" t="s">
        <v>84</v>
      </c>
      <c r="F26" s="28" t="s">
        <v>94</v>
      </c>
      <c r="G26" s="18">
        <v>210</v>
      </c>
      <c r="H26" s="15">
        <v>210</v>
      </c>
      <c r="I26" s="15"/>
      <c r="J26" s="15"/>
      <c r="K26" s="56"/>
      <c r="L26" s="16">
        <v>210</v>
      </c>
      <c r="M26" s="15"/>
      <c r="N26" s="28" t="s">
        <v>86</v>
      </c>
      <c r="O26" s="28" t="s">
        <v>86</v>
      </c>
      <c r="P26" s="17"/>
    </row>
    <row r="27" s="2" customFormat="1" ht="87" customHeight="1" spans="1:16">
      <c r="A27" s="11">
        <v>21</v>
      </c>
      <c r="B27" s="11" t="s">
        <v>45</v>
      </c>
      <c r="C27" s="12" t="s">
        <v>95</v>
      </c>
      <c r="D27" s="13" t="s">
        <v>44</v>
      </c>
      <c r="E27" s="11" t="s">
        <v>84</v>
      </c>
      <c r="F27" s="17" t="s">
        <v>96</v>
      </c>
      <c r="G27" s="30">
        <v>9</v>
      </c>
      <c r="H27" s="30">
        <v>9</v>
      </c>
      <c r="I27" s="15"/>
      <c r="J27" s="15"/>
      <c r="K27" s="15"/>
      <c r="L27" s="15">
        <v>9</v>
      </c>
      <c r="M27" s="15"/>
      <c r="N27" s="28" t="s">
        <v>86</v>
      </c>
      <c r="O27" s="28" t="s">
        <v>86</v>
      </c>
      <c r="P27" s="17"/>
    </row>
    <row r="28" s="2" customFormat="1" ht="95" customHeight="1" spans="1:16">
      <c r="A28" s="11">
        <v>22</v>
      </c>
      <c r="B28" s="25" t="s">
        <v>45</v>
      </c>
      <c r="C28" s="12" t="s">
        <v>97</v>
      </c>
      <c r="D28" s="13" t="s">
        <v>44</v>
      </c>
      <c r="E28" s="11" t="s">
        <v>98</v>
      </c>
      <c r="F28" s="17" t="s">
        <v>99</v>
      </c>
      <c r="G28" s="15">
        <f>H28</f>
        <v>1000</v>
      </c>
      <c r="H28" s="15">
        <f>SUM(I28:M28)</f>
        <v>1000</v>
      </c>
      <c r="I28" s="24">
        <v>782.39</v>
      </c>
      <c r="J28" s="15"/>
      <c r="K28" s="15"/>
      <c r="L28" s="24"/>
      <c r="M28" s="24">
        <v>217.61</v>
      </c>
      <c r="N28" s="28" t="s">
        <v>86</v>
      </c>
      <c r="O28" s="28" t="s">
        <v>86</v>
      </c>
      <c r="P28" s="17"/>
    </row>
    <row r="29" s="2" customFormat="1" ht="92" customHeight="1" spans="1:16">
      <c r="A29" s="11">
        <v>23</v>
      </c>
      <c r="B29" s="25" t="s">
        <v>100</v>
      </c>
      <c r="C29" s="20" t="s">
        <v>101</v>
      </c>
      <c r="D29" s="22" t="s">
        <v>44</v>
      </c>
      <c r="E29" s="25" t="s">
        <v>100</v>
      </c>
      <c r="F29" s="45" t="s">
        <v>102</v>
      </c>
      <c r="G29" s="22">
        <f>H29</f>
        <v>138.12</v>
      </c>
      <c r="H29" s="43">
        <f>K29</f>
        <v>138.12</v>
      </c>
      <c r="I29" s="44"/>
      <c r="J29" s="44"/>
      <c r="K29" s="43">
        <f>137.12+2*0.5</f>
        <v>138.12</v>
      </c>
      <c r="L29" s="44"/>
      <c r="M29" s="44"/>
      <c r="N29" s="19" t="s">
        <v>100</v>
      </c>
      <c r="O29" s="25" t="s">
        <v>100</v>
      </c>
      <c r="P29" s="17" t="s">
        <v>103</v>
      </c>
    </row>
    <row r="30" s="2" customFormat="1" ht="83" customHeight="1" spans="1:16">
      <c r="A30" s="11">
        <v>24</v>
      </c>
      <c r="B30" s="25" t="s">
        <v>100</v>
      </c>
      <c r="C30" s="20" t="s">
        <v>104</v>
      </c>
      <c r="D30" s="22" t="s">
        <v>44</v>
      </c>
      <c r="E30" s="25" t="s">
        <v>100</v>
      </c>
      <c r="F30" s="53" t="s">
        <v>105</v>
      </c>
      <c r="G30" s="46">
        <v>141.97102454</v>
      </c>
      <c r="H30" s="24">
        <v>141.97102454</v>
      </c>
      <c r="I30" s="15"/>
      <c r="J30" s="15"/>
      <c r="K30" s="24">
        <v>141.97102454</v>
      </c>
      <c r="L30" s="15"/>
      <c r="M30" s="24"/>
      <c r="N30" s="27" t="s">
        <v>100</v>
      </c>
      <c r="O30" s="25" t="s">
        <v>100</v>
      </c>
      <c r="P30" s="14"/>
    </row>
    <row r="31" s="2" customFormat="1" ht="49" customHeight="1" spans="1:16">
      <c r="A31" s="11">
        <v>25</v>
      </c>
      <c r="B31" s="25" t="s">
        <v>106</v>
      </c>
      <c r="C31" s="20" t="s">
        <v>107</v>
      </c>
      <c r="D31" s="22" t="s">
        <v>44</v>
      </c>
      <c r="E31" s="25" t="s">
        <v>106</v>
      </c>
      <c r="F31" s="45" t="s">
        <v>108</v>
      </c>
      <c r="G31" s="43">
        <f>H31</f>
        <v>131.5</v>
      </c>
      <c r="H31" s="43">
        <f>K31</f>
        <v>131.5</v>
      </c>
      <c r="I31" s="44"/>
      <c r="J31" s="44"/>
      <c r="K31" s="43">
        <f>130+3*0.5</f>
        <v>131.5</v>
      </c>
      <c r="L31" s="44"/>
      <c r="M31" s="44"/>
      <c r="N31" s="25" t="s">
        <v>106</v>
      </c>
      <c r="O31" s="25" t="s">
        <v>106</v>
      </c>
      <c r="P31" s="14"/>
    </row>
    <row r="32" s="2" customFormat="1" ht="72" customHeight="1" spans="1:16">
      <c r="A32" s="11">
        <v>26</v>
      </c>
      <c r="B32" s="25" t="s">
        <v>56</v>
      </c>
      <c r="C32" s="20" t="s">
        <v>109</v>
      </c>
      <c r="D32" s="22" t="s">
        <v>44</v>
      </c>
      <c r="E32" s="25" t="s">
        <v>56</v>
      </c>
      <c r="F32" s="45" t="s">
        <v>110</v>
      </c>
      <c r="G32" s="43">
        <f>H32</f>
        <v>132.5</v>
      </c>
      <c r="H32" s="43">
        <f>K32</f>
        <v>132.5</v>
      </c>
      <c r="I32" s="44"/>
      <c r="J32" s="44"/>
      <c r="K32" s="43">
        <f>130+5*0.5</f>
        <v>132.5</v>
      </c>
      <c r="L32" s="44"/>
      <c r="M32" s="44"/>
      <c r="N32" s="25" t="s">
        <v>56</v>
      </c>
      <c r="O32" s="25" t="s">
        <v>56</v>
      </c>
      <c r="P32" s="14" t="s">
        <v>111</v>
      </c>
    </row>
    <row r="33" s="2" customFormat="1" ht="49" customHeight="1" spans="1:16">
      <c r="A33" s="11">
        <v>27</v>
      </c>
      <c r="B33" s="25" t="s">
        <v>56</v>
      </c>
      <c r="C33" s="20" t="s">
        <v>112</v>
      </c>
      <c r="D33" s="22" t="s">
        <v>44</v>
      </c>
      <c r="E33" s="25" t="s">
        <v>56</v>
      </c>
      <c r="F33" s="53" t="s">
        <v>105</v>
      </c>
      <c r="G33" s="54">
        <v>151.9</v>
      </c>
      <c r="H33" s="54">
        <v>151.9</v>
      </c>
      <c r="I33" s="15"/>
      <c r="J33" s="15"/>
      <c r="K33" s="54">
        <v>151.9</v>
      </c>
      <c r="L33" s="15"/>
      <c r="M33" s="57"/>
      <c r="N33" s="25" t="s">
        <v>56</v>
      </c>
      <c r="O33" s="25" t="s">
        <v>56</v>
      </c>
      <c r="P33" s="14"/>
    </row>
    <row r="34" s="2" customFormat="1" ht="76" customHeight="1" spans="1:16">
      <c r="A34" s="11">
        <v>28</v>
      </c>
      <c r="B34" s="25" t="s">
        <v>64</v>
      </c>
      <c r="C34" s="20" t="s">
        <v>113</v>
      </c>
      <c r="D34" s="22" t="s">
        <v>44</v>
      </c>
      <c r="E34" s="25" t="s">
        <v>64</v>
      </c>
      <c r="F34" s="45" t="s">
        <v>114</v>
      </c>
      <c r="G34" s="47">
        <f>H34</f>
        <v>101</v>
      </c>
      <c r="H34" s="47">
        <f>K34</f>
        <v>101</v>
      </c>
      <c r="I34" s="44"/>
      <c r="J34" s="44"/>
      <c r="K34" s="47">
        <f>100+2*0.5</f>
        <v>101</v>
      </c>
      <c r="L34" s="44"/>
      <c r="M34" s="44"/>
      <c r="N34" s="25" t="s">
        <v>64</v>
      </c>
      <c r="O34" s="25" t="s">
        <v>64</v>
      </c>
      <c r="P34" s="14"/>
    </row>
    <row r="35" s="2" customFormat="1" ht="88" customHeight="1" spans="1:16">
      <c r="A35" s="11">
        <v>29</v>
      </c>
      <c r="B35" s="19" t="s">
        <v>115</v>
      </c>
      <c r="C35" s="20" t="s">
        <v>116</v>
      </c>
      <c r="D35" s="22" t="s">
        <v>44</v>
      </c>
      <c r="E35" s="19" t="s">
        <v>115</v>
      </c>
      <c r="F35" s="45" t="s">
        <v>117</v>
      </c>
      <c r="G35" s="22">
        <f>H35</f>
        <v>50.5</v>
      </c>
      <c r="H35" s="43">
        <f>K35</f>
        <v>50.5</v>
      </c>
      <c r="I35" s="44"/>
      <c r="J35" s="44"/>
      <c r="K35" s="47">
        <f>50+1*0.5</f>
        <v>50.5</v>
      </c>
      <c r="L35" s="44"/>
      <c r="M35" s="44"/>
      <c r="N35" s="19" t="s">
        <v>115</v>
      </c>
      <c r="O35" s="19" t="s">
        <v>115</v>
      </c>
      <c r="P35" s="14" t="s">
        <v>118</v>
      </c>
    </row>
    <row r="36" s="2" customFormat="1" ht="94" customHeight="1" spans="1:16">
      <c r="A36" s="11">
        <v>30</v>
      </c>
      <c r="B36" s="27" t="s">
        <v>115</v>
      </c>
      <c r="C36" s="20" t="s">
        <v>119</v>
      </c>
      <c r="D36" s="22" t="s">
        <v>44</v>
      </c>
      <c r="E36" s="27" t="s">
        <v>115</v>
      </c>
      <c r="F36" s="53" t="s">
        <v>105</v>
      </c>
      <c r="G36" s="54">
        <v>191.0957</v>
      </c>
      <c r="H36" s="54">
        <v>191.0957</v>
      </c>
      <c r="I36" s="15"/>
      <c r="J36" s="15"/>
      <c r="K36" s="54">
        <v>191.0957</v>
      </c>
      <c r="L36" s="15"/>
      <c r="M36" s="24"/>
      <c r="N36" s="27" t="s">
        <v>115</v>
      </c>
      <c r="O36" s="27" t="s">
        <v>115</v>
      </c>
      <c r="P36" s="14"/>
    </row>
    <row r="37" s="2" customFormat="1" ht="84" customHeight="1" spans="1:16">
      <c r="A37" s="11">
        <v>31</v>
      </c>
      <c r="B37" s="25" t="s">
        <v>71</v>
      </c>
      <c r="C37" s="20" t="s">
        <v>120</v>
      </c>
      <c r="D37" s="22" t="s">
        <v>44</v>
      </c>
      <c r="E37" s="25" t="s">
        <v>71</v>
      </c>
      <c r="F37" s="45" t="s">
        <v>121</v>
      </c>
      <c r="G37" s="48">
        <f>H37</f>
        <v>100.5</v>
      </c>
      <c r="H37" s="47">
        <f>K37</f>
        <v>100.5</v>
      </c>
      <c r="I37" s="44"/>
      <c r="J37" s="44"/>
      <c r="K37" s="47">
        <f>100+1*0.5</f>
        <v>100.5</v>
      </c>
      <c r="L37" s="44"/>
      <c r="M37" s="44"/>
      <c r="N37" s="19" t="s">
        <v>71</v>
      </c>
      <c r="O37" s="25" t="s">
        <v>71</v>
      </c>
      <c r="P37" s="14" t="s">
        <v>122</v>
      </c>
    </row>
    <row r="38" s="2" customFormat="1" ht="128" customHeight="1" spans="1:16">
      <c r="A38" s="11">
        <v>32</v>
      </c>
      <c r="B38" s="25" t="s">
        <v>71</v>
      </c>
      <c r="C38" s="20" t="s">
        <v>123</v>
      </c>
      <c r="D38" s="22" t="s">
        <v>44</v>
      </c>
      <c r="E38" s="25" t="s">
        <v>71</v>
      </c>
      <c r="F38" s="53" t="s">
        <v>105</v>
      </c>
      <c r="G38" s="46">
        <f>H38</f>
        <v>31.63876915</v>
      </c>
      <c r="H38" s="24">
        <f>K38</f>
        <v>31.63876915</v>
      </c>
      <c r="I38" s="15"/>
      <c r="J38" s="15"/>
      <c r="K38" s="24">
        <v>31.63876915</v>
      </c>
      <c r="L38" s="15"/>
      <c r="N38" s="27" t="s">
        <v>71</v>
      </c>
      <c r="O38" s="25" t="s">
        <v>71</v>
      </c>
      <c r="P38" s="14"/>
    </row>
    <row r="39" s="2" customFormat="1" ht="89" customHeight="1" spans="1:16">
      <c r="A39" s="11">
        <v>33</v>
      </c>
      <c r="B39" s="25" t="s">
        <v>124</v>
      </c>
      <c r="C39" s="20" t="s">
        <v>125</v>
      </c>
      <c r="D39" s="22" t="s">
        <v>44</v>
      </c>
      <c r="E39" s="25" t="s">
        <v>124</v>
      </c>
      <c r="F39" s="45" t="s">
        <v>126</v>
      </c>
      <c r="G39" s="22">
        <f>H39</f>
        <v>53</v>
      </c>
      <c r="H39" s="44">
        <f>K39</f>
        <v>53</v>
      </c>
      <c r="I39" s="44"/>
      <c r="J39" s="44"/>
      <c r="K39" s="44">
        <f>50+6*0.5</f>
        <v>53</v>
      </c>
      <c r="L39" s="44"/>
      <c r="M39" s="44"/>
      <c r="N39" s="19" t="s">
        <v>124</v>
      </c>
      <c r="O39" s="19" t="s">
        <v>124</v>
      </c>
      <c r="P39" s="14" t="s">
        <v>127</v>
      </c>
    </row>
    <row r="40" s="2" customFormat="1" ht="49" customHeight="1" spans="1:16">
      <c r="A40" s="11">
        <v>34</v>
      </c>
      <c r="B40" s="25" t="s">
        <v>79</v>
      </c>
      <c r="C40" s="20" t="s">
        <v>128</v>
      </c>
      <c r="D40" s="22" t="s">
        <v>44</v>
      </c>
      <c r="E40" s="25" t="s">
        <v>79</v>
      </c>
      <c r="F40" s="45" t="s">
        <v>105</v>
      </c>
      <c r="G40" s="44">
        <v>50</v>
      </c>
      <c r="H40" s="44">
        <v>50</v>
      </c>
      <c r="I40" s="44"/>
      <c r="J40" s="44"/>
      <c r="K40" s="44">
        <v>50</v>
      </c>
      <c r="L40" s="44"/>
      <c r="M40" s="44"/>
      <c r="N40" s="19" t="s">
        <v>79</v>
      </c>
      <c r="O40" s="19" t="s">
        <v>79</v>
      </c>
      <c r="P40" s="14" t="s">
        <v>129</v>
      </c>
    </row>
    <row r="41" s="2" customFormat="1" ht="102" customHeight="1" spans="1:16">
      <c r="A41" s="11">
        <v>35</v>
      </c>
      <c r="B41" s="25" t="s">
        <v>79</v>
      </c>
      <c r="C41" s="20" t="s">
        <v>130</v>
      </c>
      <c r="D41" s="22" t="s">
        <v>44</v>
      </c>
      <c r="E41" s="25" t="s">
        <v>79</v>
      </c>
      <c r="F41" s="53" t="s">
        <v>105</v>
      </c>
      <c r="G41" s="24">
        <v>44.52</v>
      </c>
      <c r="H41" s="24">
        <v>44.52</v>
      </c>
      <c r="I41" s="15"/>
      <c r="J41" s="15"/>
      <c r="K41" s="24">
        <v>44.52</v>
      </c>
      <c r="L41" s="15"/>
      <c r="M41" s="15"/>
      <c r="N41" s="27" t="s">
        <v>79</v>
      </c>
      <c r="O41" s="27" t="s">
        <v>79</v>
      </c>
      <c r="P41" s="14"/>
    </row>
    <row r="42" s="2" customFormat="1" ht="80" customHeight="1" spans="1:16">
      <c r="A42" s="11">
        <v>36</v>
      </c>
      <c r="B42" s="19" t="s">
        <v>76</v>
      </c>
      <c r="C42" s="20" t="s">
        <v>131</v>
      </c>
      <c r="D42" s="22" t="s">
        <v>44</v>
      </c>
      <c r="E42" s="19" t="s">
        <v>76</v>
      </c>
      <c r="F42" s="45" t="s">
        <v>132</v>
      </c>
      <c r="G42" s="44">
        <f>H42</f>
        <v>51</v>
      </c>
      <c r="H42" s="44">
        <f>K42</f>
        <v>51</v>
      </c>
      <c r="I42" s="44"/>
      <c r="J42" s="44"/>
      <c r="K42" s="44">
        <f>50+0.5*2</f>
        <v>51</v>
      </c>
      <c r="L42" s="44"/>
      <c r="M42" s="44"/>
      <c r="N42" s="19" t="s">
        <v>76</v>
      </c>
      <c r="O42" s="19" t="s">
        <v>76</v>
      </c>
      <c r="P42" s="14" t="s">
        <v>133</v>
      </c>
    </row>
    <row r="43" s="2" customFormat="1" ht="65" customHeight="1" spans="1:16">
      <c r="A43" s="11">
        <v>37</v>
      </c>
      <c r="B43" s="11" t="s">
        <v>134</v>
      </c>
      <c r="C43" s="12" t="s">
        <v>135</v>
      </c>
      <c r="D43" s="13" t="s">
        <v>44</v>
      </c>
      <c r="E43" s="11" t="s">
        <v>134</v>
      </c>
      <c r="F43" s="12" t="s">
        <v>136</v>
      </c>
      <c r="G43" s="31">
        <v>120.54</v>
      </c>
      <c r="H43" s="31">
        <v>120.54</v>
      </c>
      <c r="I43" s="31"/>
      <c r="J43" s="31"/>
      <c r="K43" s="31"/>
      <c r="L43" s="31">
        <v>120.54</v>
      </c>
      <c r="M43" s="31"/>
      <c r="N43" s="27" t="s">
        <v>137</v>
      </c>
      <c r="O43" s="27" t="s">
        <v>137</v>
      </c>
      <c r="P43" s="17"/>
    </row>
    <row r="44" s="2" customFormat="1" ht="49" customHeight="1" spans="1:16">
      <c r="A44" s="11">
        <v>38</v>
      </c>
      <c r="B44" s="11" t="s">
        <v>71</v>
      </c>
      <c r="C44" s="12" t="s">
        <v>138</v>
      </c>
      <c r="D44" s="22" t="s">
        <v>44</v>
      </c>
      <c r="E44" s="11" t="s">
        <v>139</v>
      </c>
      <c r="F44" s="12" t="s">
        <v>140</v>
      </c>
      <c r="G44" s="16">
        <v>125</v>
      </c>
      <c r="H44" s="16">
        <v>125</v>
      </c>
      <c r="I44" s="31"/>
      <c r="J44" s="31"/>
      <c r="K44" s="31"/>
      <c r="L44" s="31"/>
      <c r="M44" s="16">
        <v>125</v>
      </c>
      <c r="N44" s="27" t="s">
        <v>141</v>
      </c>
      <c r="O44" s="27" t="s">
        <v>71</v>
      </c>
      <c r="P44" s="17"/>
    </row>
  </sheetData>
  <mergeCells count="15">
    <mergeCell ref="A2:P2"/>
    <mergeCell ref="I3:M3"/>
    <mergeCell ref="I4:K4"/>
    <mergeCell ref="L4:M4"/>
    <mergeCell ref="A3:A5"/>
    <mergeCell ref="B3:B5"/>
    <mergeCell ref="C3:C5"/>
    <mergeCell ref="D3:D5"/>
    <mergeCell ref="E3:E5"/>
    <mergeCell ref="F3:F5"/>
    <mergeCell ref="G3:G5"/>
    <mergeCell ref="H3:H5"/>
    <mergeCell ref="N3:N5"/>
    <mergeCell ref="O3:O5"/>
    <mergeCell ref="P3:P5"/>
  </mergeCells>
  <printOptions horizontalCentered="1" verticalCentered="1"/>
  <pageMargins left="0.275" right="0" top="0.609027777777778" bottom="0.609027777777778" header="0.507638888888889" footer="0.507638888888889"/>
  <pageSetup paperSize="9" scale="95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5"/>
  <sheetViews>
    <sheetView view="pageBreakPreview" zoomScaleNormal="100" zoomScaleSheetLayoutView="100" workbookViewId="0">
      <pane ySplit="5" topLeftCell="A6" activePane="bottomLeft" state="frozen"/>
      <selection/>
      <selection pane="bottomLeft" activeCell="J19" sqref="J19"/>
    </sheetView>
  </sheetViews>
  <sheetFormatPr defaultColWidth="9" defaultRowHeight="20.1" customHeight="1"/>
  <cols>
    <col min="1" max="1" width="3.75" style="1" customWidth="1"/>
    <col min="2" max="2" width="8.625" style="1" customWidth="1"/>
    <col min="3" max="3" width="13.625" style="1" customWidth="1"/>
    <col min="4" max="4" width="7" style="1" customWidth="1"/>
    <col min="5" max="5" width="11" style="1" customWidth="1"/>
    <col min="6" max="6" width="26.3916666666667" style="1" customWidth="1"/>
    <col min="7" max="7" width="6.75" style="6" customWidth="1"/>
    <col min="8" max="8" width="7.75" style="6" customWidth="1"/>
    <col min="9" max="9" width="7" style="1" customWidth="1"/>
    <col min="10" max="10" width="8.875" style="1" customWidth="1"/>
    <col min="11" max="11" width="6.875" style="1" customWidth="1"/>
    <col min="12" max="12" width="4.625" style="1" customWidth="1"/>
    <col min="13" max="16374" width="9" style="1"/>
    <col min="16375" max="16384" width="9" style="40"/>
  </cols>
  <sheetData>
    <row r="1" s="1" customFormat="1" ht="15" customHeight="1" spans="1:8">
      <c r="A1" s="1" t="s">
        <v>0</v>
      </c>
      <c r="G1" s="6"/>
      <c r="H1" s="6"/>
    </row>
    <row r="2" s="2" customFormat="1" ht="22" customHeight="1" spans="1:12">
      <c r="A2" s="7" t="s">
        <v>142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28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38" t="s">
        <v>143</v>
      </c>
      <c r="J3" s="49" t="s">
        <v>11</v>
      </c>
      <c r="K3" s="35" t="s">
        <v>12</v>
      </c>
      <c r="L3" s="9" t="s">
        <v>13</v>
      </c>
    </row>
    <row r="4" s="3" customFormat="1" ht="28" customHeight="1" spans="1:12">
      <c r="A4" s="9"/>
      <c r="B4" s="9"/>
      <c r="C4" s="9"/>
      <c r="D4" s="9"/>
      <c r="E4" s="9"/>
      <c r="F4" s="9"/>
      <c r="G4" s="10"/>
      <c r="H4" s="10"/>
      <c r="I4" s="38"/>
      <c r="J4" s="49"/>
      <c r="K4" s="35"/>
      <c r="L4" s="9"/>
    </row>
    <row r="5" s="3" customFormat="1" ht="74" customHeight="1" spans="1:12">
      <c r="A5" s="9"/>
      <c r="B5" s="9"/>
      <c r="C5" s="9"/>
      <c r="D5" s="9"/>
      <c r="E5" s="9"/>
      <c r="F5" s="9"/>
      <c r="G5" s="10"/>
      <c r="H5" s="10"/>
      <c r="I5" s="10" t="s">
        <v>18</v>
      </c>
      <c r="J5" s="35"/>
      <c r="K5" s="35"/>
      <c r="L5" s="9"/>
    </row>
    <row r="6" s="3" customFormat="1" ht="34" customHeight="1" spans="1:12">
      <c r="A6" s="9"/>
      <c r="B6" s="9" t="s">
        <v>21</v>
      </c>
      <c r="C6" s="9"/>
      <c r="D6" s="9"/>
      <c r="E6" s="9"/>
      <c r="F6" s="9" t="s">
        <v>144</v>
      </c>
      <c r="G6" s="41">
        <f>SUM(G7:G23)</f>
        <v>1999.99549369</v>
      </c>
      <c r="H6" s="41">
        <f>SUM(H7:H23)</f>
        <v>1999.99549369</v>
      </c>
      <c r="I6" s="41">
        <f>SUM(I7:I23)</f>
        <v>1999.99549369</v>
      </c>
      <c r="J6" s="35"/>
      <c r="K6" s="35"/>
      <c r="L6" s="9"/>
    </row>
    <row r="7" s="2" customFormat="1" ht="42" customHeight="1" spans="1:12">
      <c r="A7" s="11">
        <v>1</v>
      </c>
      <c r="B7" s="11" t="s">
        <v>42</v>
      </c>
      <c r="C7" s="12" t="s">
        <v>48</v>
      </c>
      <c r="D7" s="13" t="s">
        <v>44</v>
      </c>
      <c r="E7" s="11" t="s">
        <v>45</v>
      </c>
      <c r="F7" s="17" t="s">
        <v>49</v>
      </c>
      <c r="G7" s="42">
        <f>H7</f>
        <v>105.75</v>
      </c>
      <c r="H7" s="43">
        <f>I7</f>
        <v>105.75</v>
      </c>
      <c r="I7" s="43">
        <v>105.75</v>
      </c>
      <c r="J7" s="50" t="s">
        <v>47</v>
      </c>
      <c r="K7" s="50" t="s">
        <v>47</v>
      </c>
      <c r="L7" s="17"/>
    </row>
    <row r="8" s="2" customFormat="1" ht="36" customHeight="1" spans="1:12">
      <c r="A8" s="11">
        <v>2</v>
      </c>
      <c r="B8" s="11" t="s">
        <v>42</v>
      </c>
      <c r="C8" s="12" t="s">
        <v>50</v>
      </c>
      <c r="D8" s="13" t="s">
        <v>44</v>
      </c>
      <c r="E8" s="11" t="s">
        <v>45</v>
      </c>
      <c r="F8" s="17" t="s">
        <v>51</v>
      </c>
      <c r="G8" s="30">
        <f>H8</f>
        <v>355</v>
      </c>
      <c r="H8" s="44">
        <f>+I8</f>
        <v>355</v>
      </c>
      <c r="I8" s="44">
        <v>355</v>
      </c>
      <c r="J8" s="50" t="s">
        <v>47</v>
      </c>
      <c r="K8" s="50" t="s">
        <v>47</v>
      </c>
      <c r="L8" s="17"/>
    </row>
    <row r="9" s="2" customFormat="1" ht="74" customHeight="1" spans="1:12">
      <c r="A9" s="11">
        <v>3</v>
      </c>
      <c r="B9" s="11" t="s">
        <v>63</v>
      </c>
      <c r="C9" s="26" t="s">
        <v>68</v>
      </c>
      <c r="D9" s="13" t="s">
        <v>44</v>
      </c>
      <c r="E9" s="11" t="s">
        <v>69</v>
      </c>
      <c r="F9" s="17" t="s">
        <v>70</v>
      </c>
      <c r="G9" s="22">
        <f>H9</f>
        <v>170</v>
      </c>
      <c r="H9" s="16">
        <f>I9</f>
        <v>170</v>
      </c>
      <c r="I9" s="44">
        <v>170</v>
      </c>
      <c r="J9" s="50" t="s">
        <v>63</v>
      </c>
      <c r="K9" s="50" t="s">
        <v>63</v>
      </c>
      <c r="L9" s="17"/>
    </row>
    <row r="10" s="2" customFormat="1" ht="87" customHeight="1" spans="1:16374">
      <c r="A10" s="11">
        <v>4</v>
      </c>
      <c r="B10" s="25" t="s">
        <v>100</v>
      </c>
      <c r="C10" s="20" t="s">
        <v>101</v>
      </c>
      <c r="D10" s="22" t="s">
        <v>44</v>
      </c>
      <c r="E10" s="25" t="s">
        <v>100</v>
      </c>
      <c r="F10" s="45" t="s">
        <v>102</v>
      </c>
      <c r="G10" s="22">
        <f>H10</f>
        <v>138.12</v>
      </c>
      <c r="H10" s="43">
        <f>I10</f>
        <v>138.12</v>
      </c>
      <c r="I10" s="43">
        <f>137.12+2*0.5</f>
        <v>138.12</v>
      </c>
      <c r="J10" s="19" t="s">
        <v>100</v>
      </c>
      <c r="K10" s="25" t="s">
        <v>100</v>
      </c>
      <c r="L10" s="14" t="s">
        <v>145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</row>
    <row r="11" s="2" customFormat="1" ht="83" customHeight="1" spans="1:12">
      <c r="A11" s="11">
        <v>5</v>
      </c>
      <c r="B11" s="25" t="s">
        <v>100</v>
      </c>
      <c r="C11" s="20" t="s">
        <v>104</v>
      </c>
      <c r="D11" s="22" t="s">
        <v>44</v>
      </c>
      <c r="E11" s="25" t="s">
        <v>100</v>
      </c>
      <c r="F11" s="45" t="s">
        <v>105</v>
      </c>
      <c r="G11" s="46">
        <v>141.97102454</v>
      </c>
      <c r="H11" s="43">
        <v>141.97102454</v>
      </c>
      <c r="I11" s="43">
        <v>141.97102454</v>
      </c>
      <c r="J11" s="19" t="s">
        <v>100</v>
      </c>
      <c r="K11" s="25" t="s">
        <v>100</v>
      </c>
      <c r="L11" s="14"/>
    </row>
    <row r="12" s="2" customFormat="1" ht="81" customHeight="1" spans="1:16374">
      <c r="A12" s="11">
        <v>6</v>
      </c>
      <c r="B12" s="25" t="s">
        <v>106</v>
      </c>
      <c r="C12" s="20" t="s">
        <v>107</v>
      </c>
      <c r="D12" s="22" t="s">
        <v>44</v>
      </c>
      <c r="E12" s="25" t="s">
        <v>106</v>
      </c>
      <c r="F12" s="45" t="s">
        <v>108</v>
      </c>
      <c r="G12" s="47">
        <f>H12</f>
        <v>131.5</v>
      </c>
      <c r="H12" s="47">
        <f>I12</f>
        <v>131.5</v>
      </c>
      <c r="I12" s="47">
        <f>130+3*0.5</f>
        <v>131.5</v>
      </c>
      <c r="J12" s="25" t="s">
        <v>106</v>
      </c>
      <c r="K12" s="25" t="s">
        <v>106</v>
      </c>
      <c r="L12" s="14" t="s">
        <v>146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  <row r="13" s="2" customFormat="1" ht="59" customHeight="1" spans="1:16374">
      <c r="A13" s="11">
        <v>7</v>
      </c>
      <c r="B13" s="25" t="s">
        <v>56</v>
      </c>
      <c r="C13" s="20" t="s">
        <v>109</v>
      </c>
      <c r="D13" s="22" t="s">
        <v>44</v>
      </c>
      <c r="E13" s="25" t="s">
        <v>56</v>
      </c>
      <c r="F13" s="45" t="s">
        <v>110</v>
      </c>
      <c r="G13" s="47">
        <f>H13</f>
        <v>132.5</v>
      </c>
      <c r="H13" s="47">
        <f>I13</f>
        <v>132.5</v>
      </c>
      <c r="I13" s="47">
        <f>130+5*0.5</f>
        <v>132.5</v>
      </c>
      <c r="J13" s="25" t="s">
        <v>56</v>
      </c>
      <c r="K13" s="25" t="s">
        <v>56</v>
      </c>
      <c r="L13" s="14" t="s">
        <v>111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</row>
    <row r="14" s="2" customFormat="1" ht="49" customHeight="1" spans="1:12">
      <c r="A14" s="11">
        <v>8</v>
      </c>
      <c r="B14" s="25" t="s">
        <v>56</v>
      </c>
      <c r="C14" s="20" t="s">
        <v>112</v>
      </c>
      <c r="D14" s="22" t="s">
        <v>44</v>
      </c>
      <c r="E14" s="25" t="s">
        <v>56</v>
      </c>
      <c r="F14" s="45" t="s">
        <v>105</v>
      </c>
      <c r="G14" s="47">
        <v>151.9</v>
      </c>
      <c r="H14" s="47">
        <v>151.9</v>
      </c>
      <c r="I14" s="47">
        <v>151.9</v>
      </c>
      <c r="J14" s="25" t="s">
        <v>56</v>
      </c>
      <c r="K14" s="25" t="s">
        <v>56</v>
      </c>
      <c r="L14" s="14"/>
    </row>
    <row r="15" s="2" customFormat="1" ht="80" customHeight="1" spans="1:16374">
      <c r="A15" s="11">
        <v>9</v>
      </c>
      <c r="B15" s="25" t="s">
        <v>64</v>
      </c>
      <c r="C15" s="20" t="s">
        <v>113</v>
      </c>
      <c r="D15" s="22" t="s">
        <v>44</v>
      </c>
      <c r="E15" s="25" t="s">
        <v>64</v>
      </c>
      <c r="F15" s="45" t="s">
        <v>114</v>
      </c>
      <c r="G15" s="44">
        <f>H15</f>
        <v>101</v>
      </c>
      <c r="H15" s="44">
        <f>I15</f>
        <v>101</v>
      </c>
      <c r="I15" s="44">
        <f>100+2*0.5</f>
        <v>101</v>
      </c>
      <c r="J15" s="25" t="s">
        <v>64</v>
      </c>
      <c r="K15" s="25" t="s">
        <v>64</v>
      </c>
      <c r="L15" s="51" t="s">
        <v>147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</row>
    <row r="16" s="2" customFormat="1" ht="73" customHeight="1" spans="1:16374">
      <c r="A16" s="11">
        <v>10</v>
      </c>
      <c r="B16" s="19" t="s">
        <v>115</v>
      </c>
      <c r="C16" s="20" t="s">
        <v>116</v>
      </c>
      <c r="D16" s="22" t="s">
        <v>44</v>
      </c>
      <c r="E16" s="19" t="s">
        <v>115</v>
      </c>
      <c r="F16" s="45" t="s">
        <v>117</v>
      </c>
      <c r="G16" s="48">
        <f>H16</f>
        <v>50.5</v>
      </c>
      <c r="H16" s="47">
        <f>I16</f>
        <v>50.5</v>
      </c>
      <c r="I16" s="47">
        <f>50+1*0.5</f>
        <v>50.5</v>
      </c>
      <c r="J16" s="19" t="s">
        <v>115</v>
      </c>
      <c r="K16" s="19" t="s">
        <v>115</v>
      </c>
      <c r="L16" s="14" t="s">
        <v>118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  <row r="17" s="2" customFormat="1" ht="94" customHeight="1" spans="1:12">
      <c r="A17" s="11">
        <v>11</v>
      </c>
      <c r="B17" s="19" t="s">
        <v>115</v>
      </c>
      <c r="C17" s="20" t="s">
        <v>119</v>
      </c>
      <c r="D17" s="22" t="s">
        <v>44</v>
      </c>
      <c r="E17" s="19" t="s">
        <v>115</v>
      </c>
      <c r="F17" s="45" t="s">
        <v>105</v>
      </c>
      <c r="G17" s="47">
        <v>191.0957</v>
      </c>
      <c r="H17" s="47">
        <v>191.0957</v>
      </c>
      <c r="I17" s="47">
        <v>191.0957</v>
      </c>
      <c r="J17" s="19" t="s">
        <v>115</v>
      </c>
      <c r="K17" s="19" t="s">
        <v>115</v>
      </c>
      <c r="L17" s="14"/>
    </row>
    <row r="18" s="2" customFormat="1" ht="49" customHeight="1" spans="1:16374">
      <c r="A18" s="11">
        <v>12</v>
      </c>
      <c r="B18" s="25" t="s">
        <v>71</v>
      </c>
      <c r="C18" s="20" t="s">
        <v>120</v>
      </c>
      <c r="D18" s="22" t="s">
        <v>44</v>
      </c>
      <c r="E18" s="25" t="s">
        <v>71</v>
      </c>
      <c r="F18" s="45" t="s">
        <v>121</v>
      </c>
      <c r="G18" s="48">
        <f>H18</f>
        <v>100.5</v>
      </c>
      <c r="H18" s="47">
        <f>I18</f>
        <v>100.5</v>
      </c>
      <c r="I18" s="47">
        <f>100+1*0.5</f>
        <v>100.5</v>
      </c>
      <c r="J18" s="19" t="s">
        <v>71</v>
      </c>
      <c r="K18" s="25" t="s">
        <v>71</v>
      </c>
      <c r="L18" s="14" t="s">
        <v>122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</row>
    <row r="19" s="2" customFormat="1" ht="89" customHeight="1" spans="1:12">
      <c r="A19" s="11">
        <v>13</v>
      </c>
      <c r="B19" s="25" t="s">
        <v>71</v>
      </c>
      <c r="C19" s="20" t="s">
        <v>123</v>
      </c>
      <c r="D19" s="22" t="s">
        <v>44</v>
      </c>
      <c r="E19" s="25" t="s">
        <v>71</v>
      </c>
      <c r="F19" s="45" t="s">
        <v>105</v>
      </c>
      <c r="G19" s="46">
        <f>H19</f>
        <v>31.63876915</v>
      </c>
      <c r="H19" s="43">
        <f>I19</f>
        <v>31.63876915</v>
      </c>
      <c r="I19" s="43">
        <v>31.63876915</v>
      </c>
      <c r="J19" s="19" t="s">
        <v>71</v>
      </c>
      <c r="K19" s="25" t="s">
        <v>71</v>
      </c>
      <c r="L19" s="14"/>
    </row>
    <row r="20" s="2" customFormat="1" ht="92" customHeight="1" spans="1:16374">
      <c r="A20" s="11">
        <v>14</v>
      </c>
      <c r="B20" s="25" t="s">
        <v>124</v>
      </c>
      <c r="C20" s="20" t="s">
        <v>125</v>
      </c>
      <c r="D20" s="22" t="s">
        <v>44</v>
      </c>
      <c r="E20" s="25" t="s">
        <v>124</v>
      </c>
      <c r="F20" s="45" t="s">
        <v>126</v>
      </c>
      <c r="G20" s="22">
        <f>H20</f>
        <v>53</v>
      </c>
      <c r="H20" s="44">
        <f>I20</f>
        <v>53</v>
      </c>
      <c r="I20" s="44">
        <f>50+6*0.5</f>
        <v>53</v>
      </c>
      <c r="J20" s="19" t="s">
        <v>124</v>
      </c>
      <c r="K20" s="19" t="s">
        <v>124</v>
      </c>
      <c r="L20" s="14" t="s">
        <v>127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</row>
    <row r="21" s="2" customFormat="1" ht="49" customHeight="1" spans="1:12">
      <c r="A21" s="11">
        <v>15</v>
      </c>
      <c r="B21" s="25" t="s">
        <v>79</v>
      </c>
      <c r="C21" s="20" t="s">
        <v>128</v>
      </c>
      <c r="D21" s="22" t="s">
        <v>44</v>
      </c>
      <c r="E21" s="25" t="s">
        <v>79</v>
      </c>
      <c r="F21" s="45" t="s">
        <v>105</v>
      </c>
      <c r="G21" s="44">
        <v>50</v>
      </c>
      <c r="H21" s="44">
        <v>50</v>
      </c>
      <c r="I21" s="44">
        <v>50</v>
      </c>
      <c r="J21" s="19" t="s">
        <v>79</v>
      </c>
      <c r="K21" s="19" t="s">
        <v>79</v>
      </c>
      <c r="L21" s="17"/>
    </row>
    <row r="22" s="2" customFormat="1" ht="81" customHeight="1" spans="1:12">
      <c r="A22" s="11">
        <v>16</v>
      </c>
      <c r="B22" s="25" t="s">
        <v>79</v>
      </c>
      <c r="C22" s="20" t="s">
        <v>130</v>
      </c>
      <c r="D22" s="22" t="s">
        <v>44</v>
      </c>
      <c r="E22" s="25" t="s">
        <v>79</v>
      </c>
      <c r="F22" s="45" t="s">
        <v>105</v>
      </c>
      <c r="G22" s="43">
        <v>44.52</v>
      </c>
      <c r="H22" s="43">
        <v>44.52</v>
      </c>
      <c r="I22" s="43">
        <v>44.52</v>
      </c>
      <c r="J22" s="19" t="s">
        <v>79</v>
      </c>
      <c r="K22" s="19" t="s">
        <v>79</v>
      </c>
      <c r="L22" s="14"/>
    </row>
    <row r="23" s="2" customFormat="1" ht="93" customHeight="1" spans="1:16374">
      <c r="A23" s="11">
        <v>17</v>
      </c>
      <c r="B23" s="19" t="s">
        <v>76</v>
      </c>
      <c r="C23" s="20" t="s">
        <v>131</v>
      </c>
      <c r="D23" s="22" t="s">
        <v>44</v>
      </c>
      <c r="E23" s="19" t="s">
        <v>76</v>
      </c>
      <c r="F23" s="45" t="s">
        <v>132</v>
      </c>
      <c r="G23" s="44">
        <f>H23</f>
        <v>51</v>
      </c>
      <c r="H23" s="44">
        <f>I23</f>
        <v>51</v>
      </c>
      <c r="I23" s="44">
        <f>50+0.5*2</f>
        <v>51</v>
      </c>
      <c r="J23" s="19" t="s">
        <v>76</v>
      </c>
      <c r="K23" s="19" t="s">
        <v>76</v>
      </c>
      <c r="L23" s="14" t="s">
        <v>133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</row>
    <row r="24" s="1" customFormat="1" customHeight="1" spans="7:8">
      <c r="G24" s="6"/>
      <c r="H24" s="6"/>
    </row>
    <row r="25" s="1" customFormat="1" customHeight="1" spans="7:10">
      <c r="G25" s="6"/>
      <c r="H25" s="6"/>
      <c r="J25" s="52"/>
    </row>
  </sheetData>
  <mergeCells count="13">
    <mergeCell ref="A2:L2"/>
    <mergeCell ref="A3:A5"/>
    <mergeCell ref="B3:B5"/>
    <mergeCell ref="C3:C5"/>
    <mergeCell ref="D3:D5"/>
    <mergeCell ref="E3:E5"/>
    <mergeCell ref="F3:F5"/>
    <mergeCell ref="G3:G5"/>
    <mergeCell ref="H3:H5"/>
    <mergeCell ref="I3:I4"/>
    <mergeCell ref="J3:J5"/>
    <mergeCell ref="K3:K5"/>
    <mergeCell ref="L3:L5"/>
  </mergeCells>
  <printOptions horizontalCentered="1" verticalCentered="1"/>
  <pageMargins left="0.275" right="0" top="0.609027777777778" bottom="0.609027777777778" header="0.507638888888889" footer="0.507638888888889"/>
  <pageSetup paperSize="9" scale="95" orientation="landscape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view="pageBreakPreview" zoomScaleNormal="100" zoomScaleSheetLayoutView="100" workbookViewId="0">
      <pane ySplit="5" topLeftCell="A6" activePane="bottomLeft" state="frozen"/>
      <selection/>
      <selection pane="bottomLeft" activeCell="I10" sqref="I10"/>
    </sheetView>
  </sheetViews>
  <sheetFormatPr defaultColWidth="9" defaultRowHeight="20.1" customHeight="1"/>
  <cols>
    <col min="1" max="1" width="3.75" style="4" customWidth="1"/>
    <col min="2" max="2" width="8.625" style="4" customWidth="1"/>
    <col min="3" max="3" width="13.625" style="4" customWidth="1"/>
    <col min="4" max="4" width="7" style="4" customWidth="1"/>
    <col min="5" max="5" width="11" style="4" customWidth="1"/>
    <col min="6" max="6" width="26.3916666666667" style="4" customWidth="1"/>
    <col min="7" max="7" width="6.75" style="5" customWidth="1"/>
    <col min="8" max="10" width="7.75" style="5" customWidth="1"/>
    <col min="11" max="11" width="7" style="4" customWidth="1"/>
    <col min="12" max="12" width="6.375" style="4" customWidth="1"/>
    <col min="13" max="13" width="8.875" style="4" customWidth="1"/>
    <col min="14" max="14" width="6.875" style="4" customWidth="1"/>
    <col min="15" max="15" width="4.625" style="4" customWidth="1"/>
    <col min="16" max="16383" width="9" style="4"/>
  </cols>
  <sheetData>
    <row r="1" s="1" customFormat="1" ht="15" customHeight="1" spans="1:10">
      <c r="A1" s="1" t="s">
        <v>0</v>
      </c>
      <c r="G1" s="6"/>
      <c r="H1" s="6"/>
      <c r="I1" s="6"/>
      <c r="J1" s="6"/>
    </row>
    <row r="2" s="2" customFormat="1" ht="22" customHeight="1" spans="1:15">
      <c r="A2" s="7" t="s">
        <v>148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3" customFormat="1" ht="28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32" t="s">
        <v>10</v>
      </c>
      <c r="J3" s="33"/>
      <c r="K3" s="34"/>
      <c r="L3" s="34"/>
      <c r="M3" s="35" t="s">
        <v>11</v>
      </c>
      <c r="N3" s="35" t="s">
        <v>12</v>
      </c>
      <c r="O3" s="9" t="s">
        <v>13</v>
      </c>
    </row>
    <row r="4" s="3" customFormat="1" ht="28" customHeight="1" spans="1:15">
      <c r="A4" s="9"/>
      <c r="B4" s="9"/>
      <c r="C4" s="9"/>
      <c r="D4" s="9"/>
      <c r="E4" s="9"/>
      <c r="F4" s="9"/>
      <c r="G4" s="10"/>
      <c r="H4" s="10"/>
      <c r="I4" s="36" t="s">
        <v>14</v>
      </c>
      <c r="J4" s="37"/>
      <c r="K4" s="10" t="s">
        <v>15</v>
      </c>
      <c r="L4" s="10"/>
      <c r="M4" s="35"/>
      <c r="N4" s="35"/>
      <c r="O4" s="9"/>
    </row>
    <row r="5" s="3" customFormat="1" ht="74" customHeight="1" spans="1:15">
      <c r="A5" s="9"/>
      <c r="B5" s="9"/>
      <c r="C5" s="9"/>
      <c r="D5" s="9"/>
      <c r="E5" s="9"/>
      <c r="F5" s="9"/>
      <c r="G5" s="10"/>
      <c r="H5" s="10"/>
      <c r="I5" s="38" t="s">
        <v>16</v>
      </c>
      <c r="J5" s="38" t="s">
        <v>17</v>
      </c>
      <c r="K5" s="10" t="s">
        <v>19</v>
      </c>
      <c r="L5" s="31" t="s">
        <v>20</v>
      </c>
      <c r="M5" s="35"/>
      <c r="N5" s="35"/>
      <c r="O5" s="9"/>
    </row>
    <row r="6" s="3" customFormat="1" ht="34" customHeight="1" spans="1:15">
      <c r="A6" s="9"/>
      <c r="B6" s="9" t="s">
        <v>21</v>
      </c>
      <c r="C6" s="9"/>
      <c r="D6" s="9"/>
      <c r="E6" s="9"/>
      <c r="F6" s="9" t="s">
        <v>149</v>
      </c>
      <c r="G6" s="10">
        <f t="shared" ref="G6:L6" si="0">SUM(G7:G29)</f>
        <v>7118.15</v>
      </c>
      <c r="H6" s="10">
        <f t="shared" si="0"/>
        <v>7118.15</v>
      </c>
      <c r="I6" s="10">
        <f t="shared" si="0"/>
        <v>1758</v>
      </c>
      <c r="J6" s="10">
        <f t="shared" si="0"/>
        <v>300</v>
      </c>
      <c r="K6" s="10">
        <f t="shared" si="0"/>
        <v>4537.54</v>
      </c>
      <c r="L6" s="10">
        <f t="shared" si="0"/>
        <v>522.61</v>
      </c>
      <c r="M6" s="35"/>
      <c r="N6" s="35"/>
      <c r="O6" s="9"/>
    </row>
    <row r="7" s="3" customFormat="1" ht="67" customHeight="1" spans="1:15">
      <c r="A7" s="11">
        <v>1</v>
      </c>
      <c r="B7" s="11" t="s">
        <v>23</v>
      </c>
      <c r="C7" s="12" t="s">
        <v>24</v>
      </c>
      <c r="D7" s="13" t="s">
        <v>25</v>
      </c>
      <c r="E7" s="11" t="s">
        <v>23</v>
      </c>
      <c r="F7" s="14" t="s">
        <v>26</v>
      </c>
      <c r="G7" s="15">
        <v>180</v>
      </c>
      <c r="H7" s="16">
        <v>180</v>
      </c>
      <c r="I7" s="15">
        <v>180</v>
      </c>
      <c r="J7" s="39"/>
      <c r="K7" s="15"/>
      <c r="L7" s="16"/>
      <c r="M7" s="28" t="s">
        <v>27</v>
      </c>
      <c r="N7" s="28" t="s">
        <v>28</v>
      </c>
      <c r="O7" s="9"/>
    </row>
    <row r="8" s="2" customFormat="1" ht="51" customHeight="1" spans="1:15">
      <c r="A8" s="11">
        <v>2</v>
      </c>
      <c r="B8" s="11" t="s">
        <v>29</v>
      </c>
      <c r="C8" s="12" t="s">
        <v>30</v>
      </c>
      <c r="D8" s="13" t="s">
        <v>25</v>
      </c>
      <c r="E8" s="11" t="s">
        <v>31</v>
      </c>
      <c r="F8" s="17" t="s">
        <v>32</v>
      </c>
      <c r="G8" s="18">
        <v>477</v>
      </c>
      <c r="H8" s="15">
        <v>477</v>
      </c>
      <c r="I8" s="15"/>
      <c r="J8" s="15"/>
      <c r="K8" s="15">
        <v>477</v>
      </c>
      <c r="L8" s="15"/>
      <c r="M8" s="28" t="s">
        <v>33</v>
      </c>
      <c r="N8" s="28" t="s">
        <v>33</v>
      </c>
      <c r="O8" s="17"/>
    </row>
    <row r="9" s="2" customFormat="1" ht="114" customHeight="1" spans="1:15">
      <c r="A9" s="11">
        <v>3</v>
      </c>
      <c r="B9" s="19" t="s">
        <v>34</v>
      </c>
      <c r="C9" s="12" t="s">
        <v>35</v>
      </c>
      <c r="D9" s="13" t="s">
        <v>25</v>
      </c>
      <c r="E9" s="20" t="s">
        <v>36</v>
      </c>
      <c r="F9" s="17" t="s">
        <v>37</v>
      </c>
      <c r="G9" s="18">
        <v>1526</v>
      </c>
      <c r="H9" s="15">
        <v>1526</v>
      </c>
      <c r="I9" s="15"/>
      <c r="J9" s="15"/>
      <c r="K9" s="39">
        <v>1526</v>
      </c>
      <c r="L9" s="39"/>
      <c r="M9" s="28" t="s">
        <v>33</v>
      </c>
      <c r="N9" s="28" t="s">
        <v>33</v>
      </c>
      <c r="O9" s="17"/>
    </row>
    <row r="10" s="2" customFormat="1" ht="54" customHeight="1" spans="1:15">
      <c r="A10" s="11">
        <v>4</v>
      </c>
      <c r="B10" s="21" t="s">
        <v>38</v>
      </c>
      <c r="C10" s="19" t="s">
        <v>39</v>
      </c>
      <c r="D10" s="13" t="s">
        <v>25</v>
      </c>
      <c r="E10" s="22" t="s">
        <v>40</v>
      </c>
      <c r="F10" s="17" t="s">
        <v>41</v>
      </c>
      <c r="G10" s="18">
        <v>1600</v>
      </c>
      <c r="H10" s="15">
        <v>1600</v>
      </c>
      <c r="I10" s="15"/>
      <c r="J10" s="15"/>
      <c r="K10" s="15">
        <v>1600</v>
      </c>
      <c r="L10" s="15"/>
      <c r="M10" s="28" t="s">
        <v>33</v>
      </c>
      <c r="N10" s="28" t="s">
        <v>33</v>
      </c>
      <c r="O10" s="17"/>
    </row>
    <row r="11" s="2" customFormat="1" ht="108" customHeight="1" spans="1:15">
      <c r="A11" s="11">
        <v>5</v>
      </c>
      <c r="B11" s="11" t="s">
        <v>42</v>
      </c>
      <c r="C11" s="12" t="s">
        <v>43</v>
      </c>
      <c r="D11" s="13" t="s">
        <v>44</v>
      </c>
      <c r="E11" s="11" t="s">
        <v>45</v>
      </c>
      <c r="F11" s="17" t="s">
        <v>46</v>
      </c>
      <c r="G11" s="18">
        <f>H11</f>
        <v>117</v>
      </c>
      <c r="H11" s="15">
        <f>I11</f>
        <v>117</v>
      </c>
      <c r="I11" s="15">
        <v>117</v>
      </c>
      <c r="J11" s="15"/>
      <c r="K11" s="15"/>
      <c r="L11" s="15"/>
      <c r="M11" s="28" t="s">
        <v>47</v>
      </c>
      <c r="N11" s="28" t="s">
        <v>47</v>
      </c>
      <c r="O11" s="17"/>
    </row>
    <row r="12" s="2" customFormat="1" ht="42" customHeight="1" spans="1:15">
      <c r="A12" s="11">
        <v>6</v>
      </c>
      <c r="B12" s="11" t="s">
        <v>42</v>
      </c>
      <c r="C12" s="12" t="s">
        <v>48</v>
      </c>
      <c r="D12" s="13" t="s">
        <v>44</v>
      </c>
      <c r="E12" s="11" t="s">
        <v>45</v>
      </c>
      <c r="F12" s="17" t="s">
        <v>49</v>
      </c>
      <c r="G12" s="23">
        <f>H12</f>
        <v>628.61</v>
      </c>
      <c r="H12" s="24">
        <f>I12</f>
        <v>628.61</v>
      </c>
      <c r="I12" s="24">
        <v>628.61</v>
      </c>
      <c r="J12" s="15"/>
      <c r="K12" s="15"/>
      <c r="L12" s="15"/>
      <c r="M12" s="28" t="s">
        <v>47</v>
      </c>
      <c r="N12" s="28" t="s">
        <v>47</v>
      </c>
      <c r="O12" s="17"/>
    </row>
    <row r="13" s="2" customFormat="1" ht="51" customHeight="1" spans="1:15">
      <c r="A13" s="11">
        <v>7</v>
      </c>
      <c r="B13" s="25" t="s">
        <v>45</v>
      </c>
      <c r="C13" s="22" t="s">
        <v>52</v>
      </c>
      <c r="D13" s="22" t="s">
        <v>44</v>
      </c>
      <c r="E13" s="25" t="s">
        <v>53</v>
      </c>
      <c r="F13" s="14" t="s">
        <v>54</v>
      </c>
      <c r="G13" s="15">
        <v>50</v>
      </c>
      <c r="H13" s="15">
        <v>50</v>
      </c>
      <c r="I13" s="15">
        <v>50</v>
      </c>
      <c r="J13" s="15"/>
      <c r="K13" s="15"/>
      <c r="L13" s="15"/>
      <c r="M13" s="28" t="s">
        <v>47</v>
      </c>
      <c r="N13" s="27" t="s">
        <v>55</v>
      </c>
      <c r="O13" s="17"/>
    </row>
    <row r="14" s="2" customFormat="1" ht="65" customHeight="1" spans="1:15">
      <c r="A14" s="11">
        <v>8</v>
      </c>
      <c r="B14" s="11" t="s">
        <v>56</v>
      </c>
      <c r="C14" s="12" t="s">
        <v>57</v>
      </c>
      <c r="D14" s="13" t="s">
        <v>58</v>
      </c>
      <c r="E14" s="25" t="s">
        <v>56</v>
      </c>
      <c r="F14" s="17" t="s">
        <v>59</v>
      </c>
      <c r="G14" s="18">
        <v>20</v>
      </c>
      <c r="H14" s="15">
        <v>20</v>
      </c>
      <c r="I14" s="15"/>
      <c r="J14" s="15"/>
      <c r="K14" s="15">
        <v>20</v>
      </c>
      <c r="L14" s="15"/>
      <c r="M14" s="27" t="s">
        <v>60</v>
      </c>
      <c r="N14" s="27" t="s">
        <v>60</v>
      </c>
      <c r="O14" s="17"/>
    </row>
    <row r="15" s="2" customFormat="1" ht="65" customHeight="1" spans="1:15">
      <c r="A15" s="11">
        <v>9</v>
      </c>
      <c r="B15" s="11" t="s">
        <v>42</v>
      </c>
      <c r="C15" s="12" t="s">
        <v>61</v>
      </c>
      <c r="D15" s="13" t="s">
        <v>44</v>
      </c>
      <c r="E15" s="11" t="s">
        <v>42</v>
      </c>
      <c r="F15" s="17" t="s">
        <v>62</v>
      </c>
      <c r="G15" s="16">
        <v>25</v>
      </c>
      <c r="H15" s="16">
        <v>25</v>
      </c>
      <c r="I15" s="15"/>
      <c r="J15" s="15"/>
      <c r="K15" s="15">
        <v>25</v>
      </c>
      <c r="L15" s="15"/>
      <c r="M15" s="28" t="s">
        <v>63</v>
      </c>
      <c r="N15" s="28" t="s">
        <v>63</v>
      </c>
      <c r="O15" s="17"/>
    </row>
    <row r="16" s="2" customFormat="1" ht="165" customHeight="1" spans="1:15">
      <c r="A16" s="11">
        <v>10</v>
      </c>
      <c r="B16" s="11" t="s">
        <v>64</v>
      </c>
      <c r="C16" s="12" t="s">
        <v>65</v>
      </c>
      <c r="D16" s="13" t="s">
        <v>44</v>
      </c>
      <c r="E16" s="11" t="s">
        <v>66</v>
      </c>
      <c r="F16" s="17" t="s">
        <v>67</v>
      </c>
      <c r="G16" s="16">
        <v>400</v>
      </c>
      <c r="H16" s="16">
        <v>400</v>
      </c>
      <c r="I16" s="15"/>
      <c r="J16" s="15"/>
      <c r="K16" s="15">
        <v>400</v>
      </c>
      <c r="L16" s="15"/>
      <c r="M16" s="28" t="s">
        <v>63</v>
      </c>
      <c r="N16" s="28" t="s">
        <v>63</v>
      </c>
      <c r="O16" s="17"/>
    </row>
    <row r="17" s="2" customFormat="1" ht="74" customHeight="1" spans="1:15">
      <c r="A17" s="11">
        <v>11</v>
      </c>
      <c r="B17" s="11" t="s">
        <v>63</v>
      </c>
      <c r="C17" s="26" t="s">
        <v>68</v>
      </c>
      <c r="D17" s="13" t="s">
        <v>44</v>
      </c>
      <c r="E17" s="11" t="s">
        <v>69</v>
      </c>
      <c r="F17" s="17" t="s">
        <v>70</v>
      </c>
      <c r="G17" s="16">
        <f>H17</f>
        <v>180</v>
      </c>
      <c r="H17" s="16">
        <f>L17</f>
        <v>180</v>
      </c>
      <c r="I17" s="15"/>
      <c r="J17" s="15"/>
      <c r="K17" s="15"/>
      <c r="L17" s="15">
        <v>180</v>
      </c>
      <c r="M17" s="28" t="s">
        <v>63</v>
      </c>
      <c r="N17" s="28" t="s">
        <v>63</v>
      </c>
      <c r="O17" s="17"/>
    </row>
    <row r="18" s="2" customFormat="1" ht="57" customHeight="1" spans="1:15">
      <c r="A18" s="11">
        <v>12</v>
      </c>
      <c r="B18" s="11" t="s">
        <v>71</v>
      </c>
      <c r="C18" s="12" t="s">
        <v>72</v>
      </c>
      <c r="D18" s="13" t="s">
        <v>44</v>
      </c>
      <c r="E18" s="11" t="s">
        <v>73</v>
      </c>
      <c r="F18" s="17" t="s">
        <v>74</v>
      </c>
      <c r="G18" s="16">
        <v>100</v>
      </c>
      <c r="H18" s="16">
        <v>100</v>
      </c>
      <c r="I18" s="15"/>
      <c r="J18" s="15">
        <v>100</v>
      </c>
      <c r="K18" s="15"/>
      <c r="L18" s="15"/>
      <c r="M18" s="28" t="s">
        <v>75</v>
      </c>
      <c r="N18" s="28" t="s">
        <v>71</v>
      </c>
      <c r="O18" s="17"/>
    </row>
    <row r="19" s="2" customFormat="1" ht="65" customHeight="1" spans="1:15">
      <c r="A19" s="11">
        <v>13</v>
      </c>
      <c r="B19" s="11" t="s">
        <v>76</v>
      </c>
      <c r="C19" s="12" t="s">
        <v>77</v>
      </c>
      <c r="D19" s="13" t="s">
        <v>44</v>
      </c>
      <c r="E19" s="11" t="s">
        <v>78</v>
      </c>
      <c r="F19" s="17" t="s">
        <v>74</v>
      </c>
      <c r="G19" s="16">
        <v>100</v>
      </c>
      <c r="H19" s="16">
        <v>100</v>
      </c>
      <c r="I19" s="15"/>
      <c r="J19" s="15">
        <v>100</v>
      </c>
      <c r="K19" s="15"/>
      <c r="L19" s="15"/>
      <c r="M19" s="28" t="s">
        <v>75</v>
      </c>
      <c r="N19" s="28" t="s">
        <v>76</v>
      </c>
      <c r="O19" s="17"/>
    </row>
    <row r="20" s="2" customFormat="1" ht="65" customHeight="1" spans="1:15">
      <c r="A20" s="11">
        <v>14</v>
      </c>
      <c r="B20" s="11" t="s">
        <v>79</v>
      </c>
      <c r="C20" s="12" t="s">
        <v>80</v>
      </c>
      <c r="D20" s="13" t="s">
        <v>44</v>
      </c>
      <c r="E20" s="11" t="s">
        <v>81</v>
      </c>
      <c r="F20" s="17" t="s">
        <v>74</v>
      </c>
      <c r="G20" s="16">
        <v>100</v>
      </c>
      <c r="H20" s="16">
        <v>100</v>
      </c>
      <c r="I20" s="15"/>
      <c r="J20" s="15">
        <v>100</v>
      </c>
      <c r="K20" s="15"/>
      <c r="L20" s="15"/>
      <c r="M20" s="28" t="s">
        <v>75</v>
      </c>
      <c r="N20" s="28" t="s">
        <v>79</v>
      </c>
      <c r="O20" s="17"/>
    </row>
    <row r="21" s="2" customFormat="1" ht="43" customHeight="1" spans="1:15">
      <c r="A21" s="11">
        <v>15</v>
      </c>
      <c r="B21" s="11" t="s">
        <v>45</v>
      </c>
      <c r="C21" s="27" t="s">
        <v>82</v>
      </c>
      <c r="D21" s="13" t="s">
        <v>83</v>
      </c>
      <c r="E21" s="28" t="s">
        <v>84</v>
      </c>
      <c r="F21" s="28" t="s">
        <v>85</v>
      </c>
      <c r="G21" s="18">
        <v>15</v>
      </c>
      <c r="H21" s="15">
        <v>15</v>
      </c>
      <c r="I21" s="15"/>
      <c r="J21" s="15"/>
      <c r="K21" s="16">
        <v>15</v>
      </c>
      <c r="L21" s="15"/>
      <c r="M21" s="28" t="s">
        <v>86</v>
      </c>
      <c r="N21" s="28" t="s">
        <v>86</v>
      </c>
      <c r="O21" s="17"/>
    </row>
    <row r="22" s="2" customFormat="1" ht="192" customHeight="1" spans="1:15">
      <c r="A22" s="11">
        <v>16</v>
      </c>
      <c r="B22" s="11" t="s">
        <v>45</v>
      </c>
      <c r="C22" s="27" t="s">
        <v>87</v>
      </c>
      <c r="D22" s="13" t="s">
        <v>83</v>
      </c>
      <c r="E22" s="28" t="s">
        <v>84</v>
      </c>
      <c r="F22" s="28" t="s">
        <v>88</v>
      </c>
      <c r="G22" s="18">
        <v>100</v>
      </c>
      <c r="H22" s="15">
        <v>100</v>
      </c>
      <c r="I22" s="15"/>
      <c r="J22" s="15"/>
      <c r="K22" s="16">
        <v>100</v>
      </c>
      <c r="L22" s="15"/>
      <c r="M22" s="28" t="s">
        <v>86</v>
      </c>
      <c r="N22" s="28" t="s">
        <v>86</v>
      </c>
      <c r="O22" s="17"/>
    </row>
    <row r="23" s="2" customFormat="1" ht="129" customHeight="1" spans="1:15">
      <c r="A23" s="11">
        <v>17</v>
      </c>
      <c r="B23" s="11" t="s">
        <v>45</v>
      </c>
      <c r="C23" s="27" t="s">
        <v>89</v>
      </c>
      <c r="D23" s="13" t="s">
        <v>83</v>
      </c>
      <c r="E23" s="28" t="s">
        <v>84</v>
      </c>
      <c r="F23" s="28" t="s">
        <v>90</v>
      </c>
      <c r="G23" s="18">
        <v>20</v>
      </c>
      <c r="H23" s="15">
        <v>20</v>
      </c>
      <c r="I23" s="15"/>
      <c r="J23" s="15"/>
      <c r="K23" s="16">
        <v>20</v>
      </c>
      <c r="L23" s="15"/>
      <c r="M23" s="28" t="s">
        <v>86</v>
      </c>
      <c r="N23" s="28" t="s">
        <v>86</v>
      </c>
      <c r="O23" s="17"/>
    </row>
    <row r="24" s="2" customFormat="1" ht="63" customHeight="1" spans="1:15">
      <c r="A24" s="11">
        <v>18</v>
      </c>
      <c r="B24" s="11" t="s">
        <v>45</v>
      </c>
      <c r="C24" s="27" t="s">
        <v>91</v>
      </c>
      <c r="D24" s="13" t="s">
        <v>44</v>
      </c>
      <c r="E24" s="28" t="s">
        <v>84</v>
      </c>
      <c r="F24" s="28" t="s">
        <v>92</v>
      </c>
      <c r="G24" s="18">
        <v>15</v>
      </c>
      <c r="H24" s="15">
        <v>15</v>
      </c>
      <c r="I24" s="15"/>
      <c r="J24" s="15"/>
      <c r="K24" s="16">
        <v>15</v>
      </c>
      <c r="L24" s="15"/>
      <c r="M24" s="28" t="s">
        <v>86</v>
      </c>
      <c r="N24" s="28" t="s">
        <v>86</v>
      </c>
      <c r="O24" s="17"/>
    </row>
    <row r="25" s="2" customFormat="1" ht="57" customHeight="1" spans="1:15">
      <c r="A25" s="11">
        <v>19</v>
      </c>
      <c r="B25" s="11" t="s">
        <v>45</v>
      </c>
      <c r="C25" s="29" t="s">
        <v>93</v>
      </c>
      <c r="D25" s="13" t="s">
        <v>44</v>
      </c>
      <c r="E25" s="28" t="s">
        <v>84</v>
      </c>
      <c r="F25" s="28" t="s">
        <v>94</v>
      </c>
      <c r="G25" s="18">
        <v>210</v>
      </c>
      <c r="H25" s="15">
        <v>210</v>
      </c>
      <c r="I25" s="15"/>
      <c r="J25" s="15"/>
      <c r="K25" s="16">
        <v>210</v>
      </c>
      <c r="L25" s="15"/>
      <c r="M25" s="28" t="s">
        <v>86</v>
      </c>
      <c r="N25" s="28" t="s">
        <v>86</v>
      </c>
      <c r="O25" s="17"/>
    </row>
    <row r="26" s="2" customFormat="1" ht="87" customHeight="1" spans="1:15">
      <c r="A26" s="11">
        <v>20</v>
      </c>
      <c r="B26" s="11" t="s">
        <v>45</v>
      </c>
      <c r="C26" s="12" t="s">
        <v>95</v>
      </c>
      <c r="D26" s="13" t="s">
        <v>44</v>
      </c>
      <c r="E26" s="11" t="s">
        <v>84</v>
      </c>
      <c r="F26" s="17" t="s">
        <v>96</v>
      </c>
      <c r="G26" s="30">
        <v>9</v>
      </c>
      <c r="H26" s="30">
        <v>9</v>
      </c>
      <c r="I26" s="15"/>
      <c r="J26" s="15"/>
      <c r="K26" s="15">
        <v>9</v>
      </c>
      <c r="L26" s="15"/>
      <c r="M26" s="28" t="s">
        <v>86</v>
      </c>
      <c r="N26" s="28" t="s">
        <v>86</v>
      </c>
      <c r="O26" s="17"/>
    </row>
    <row r="27" s="2" customFormat="1" ht="95" customHeight="1" spans="1:15">
      <c r="A27" s="11">
        <v>21</v>
      </c>
      <c r="B27" s="25" t="s">
        <v>45</v>
      </c>
      <c r="C27" s="12" t="s">
        <v>97</v>
      </c>
      <c r="D27" s="13" t="s">
        <v>44</v>
      </c>
      <c r="E27" s="11" t="s">
        <v>98</v>
      </c>
      <c r="F27" s="17" t="s">
        <v>99</v>
      </c>
      <c r="G27" s="15">
        <f>H27</f>
        <v>1000</v>
      </c>
      <c r="H27" s="15">
        <f>SUM(I27:L27)</f>
        <v>1000</v>
      </c>
      <c r="I27" s="24">
        <v>782.39</v>
      </c>
      <c r="J27" s="15"/>
      <c r="K27" s="24"/>
      <c r="L27" s="24">
        <v>217.61</v>
      </c>
      <c r="M27" s="28" t="s">
        <v>86</v>
      </c>
      <c r="N27" s="28" t="s">
        <v>86</v>
      </c>
      <c r="O27" s="17"/>
    </row>
    <row r="28" s="2" customFormat="1" ht="54" customHeight="1" spans="1:15">
      <c r="A28" s="11">
        <v>22</v>
      </c>
      <c r="B28" s="11" t="s">
        <v>134</v>
      </c>
      <c r="C28" s="12" t="s">
        <v>135</v>
      </c>
      <c r="D28" s="13" t="s">
        <v>44</v>
      </c>
      <c r="E28" s="11" t="s">
        <v>134</v>
      </c>
      <c r="F28" s="12" t="s">
        <v>136</v>
      </c>
      <c r="G28" s="31">
        <v>120.54</v>
      </c>
      <c r="H28" s="31">
        <v>120.54</v>
      </c>
      <c r="I28" s="31"/>
      <c r="J28" s="31"/>
      <c r="K28" s="31">
        <v>120.54</v>
      </c>
      <c r="L28" s="31"/>
      <c r="M28" s="27" t="s">
        <v>137</v>
      </c>
      <c r="N28" s="27" t="s">
        <v>137</v>
      </c>
      <c r="O28" s="17"/>
    </row>
    <row r="29" s="2" customFormat="1" ht="49" customHeight="1" spans="1:15">
      <c r="A29" s="11">
        <v>23</v>
      </c>
      <c r="B29" s="11" t="s">
        <v>71</v>
      </c>
      <c r="C29" s="12" t="s">
        <v>138</v>
      </c>
      <c r="D29" s="22" t="s">
        <v>44</v>
      </c>
      <c r="E29" s="11" t="s">
        <v>139</v>
      </c>
      <c r="F29" s="12" t="s">
        <v>140</v>
      </c>
      <c r="G29" s="16">
        <v>125</v>
      </c>
      <c r="H29" s="16">
        <v>125</v>
      </c>
      <c r="I29" s="31"/>
      <c r="J29" s="31"/>
      <c r="K29" s="31"/>
      <c r="L29" s="16">
        <v>125</v>
      </c>
      <c r="M29" s="27" t="s">
        <v>141</v>
      </c>
      <c r="N29" s="27" t="s">
        <v>71</v>
      </c>
      <c r="O29" s="17"/>
    </row>
  </sheetData>
  <mergeCells count="15">
    <mergeCell ref="A2:O2"/>
    <mergeCell ref="I3:L3"/>
    <mergeCell ref="I4:J4"/>
    <mergeCell ref="K4:L4"/>
    <mergeCell ref="A3:A5"/>
    <mergeCell ref="B3:B5"/>
    <mergeCell ref="C3:C5"/>
    <mergeCell ref="D3:D5"/>
    <mergeCell ref="E3:E5"/>
    <mergeCell ref="F3:F5"/>
    <mergeCell ref="G3:G5"/>
    <mergeCell ref="H3:H5"/>
    <mergeCell ref="M3:M5"/>
    <mergeCell ref="N3:N5"/>
    <mergeCell ref="O3:O5"/>
  </mergeCells>
  <printOptions horizontalCentered="1" verticalCentered="1"/>
  <pageMargins left="0.275" right="0" top="0.609027777777778" bottom="0.609027777777778" header="0.507638888888889" footer="0.507638888888889"/>
  <pageSetup paperSize="9" scale="9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2000万元</vt:lpstr>
      <vt:lpstr>7118.15万元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oO冰竹oOo</cp:lastModifiedBy>
  <cp:revision>1</cp:revision>
  <dcterms:created xsi:type="dcterms:W3CDTF">2012-07-10T01:45:00Z</dcterms:created>
  <cp:lastPrinted>2016-08-15T08:43:00Z</cp:lastPrinted>
  <dcterms:modified xsi:type="dcterms:W3CDTF">2019-01-28T01:53:56Z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</Properties>
</file>