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资金下达表" sheetId="1" r:id="rId1"/>
    <sheet name="绩效评价" sheetId="2" r:id="rId2"/>
  </sheets>
  <definedNames>
    <definedName name="_xlnm.Print_Titles" localSheetId="0">'资金下达表'!$1:$2</definedName>
  </definedNames>
  <calcPr fullCalcOnLoad="1"/>
</workbook>
</file>

<file path=xl/sharedStrings.xml><?xml version="1.0" encoding="utf-8"?>
<sst xmlns="http://schemas.openxmlformats.org/spreadsheetml/2006/main" count="105" uniqueCount="98">
  <si>
    <t>姚安县2022年100人以下学校公用经费省级资金下达表</t>
  </si>
  <si>
    <t>单位名称</t>
  </si>
  <si>
    <t>2021年教育统计报表在校生人数（人）</t>
  </si>
  <si>
    <t>按照100人补给公用经费学生数</t>
  </si>
  <si>
    <t>补给公用经费学生数</t>
  </si>
  <si>
    <t>资金核算</t>
  </si>
  <si>
    <t>本次下达（元）</t>
  </si>
  <si>
    <t>备注</t>
  </si>
  <si>
    <t>合计</t>
  </si>
  <si>
    <t>中央</t>
  </si>
  <si>
    <t>省级</t>
  </si>
  <si>
    <t>州级</t>
  </si>
  <si>
    <t>县级</t>
  </si>
  <si>
    <t>姚安县合计</t>
  </si>
  <si>
    <t>姚安县栋川镇启明小学</t>
  </si>
  <si>
    <t>姚安县栋川镇竹园小学</t>
  </si>
  <si>
    <t>姚安县栋川镇郭家凹小学</t>
  </si>
  <si>
    <t>姚安县栋川镇白家屯小学</t>
  </si>
  <si>
    <t>姚安县栋川镇右所冲小学</t>
  </si>
  <si>
    <t>姚安县栋川镇蛉丰小学</t>
  </si>
  <si>
    <t>栋川镇合计</t>
  </si>
  <si>
    <t>姚安县光禄镇小邑小学</t>
  </si>
  <si>
    <t>姚安县光禄镇旧城小学</t>
  </si>
  <si>
    <t>姚安县光禄镇班刘小学</t>
  </si>
  <si>
    <t>姚安县光禄镇后营小学</t>
  </si>
  <si>
    <t>姚安县光禄镇吴海小学</t>
  </si>
  <si>
    <t>姚安县光禄镇新庄小学</t>
  </si>
  <si>
    <t>姚安县光禄镇梯子小学</t>
  </si>
  <si>
    <t>姚安县光禄镇草海小学</t>
  </si>
  <si>
    <t>光禄镇合计</t>
  </si>
  <si>
    <t>姚安县弥兴镇大村小学</t>
  </si>
  <si>
    <t>姚安县弥兴镇官庄小学</t>
  </si>
  <si>
    <t>姚安县弥兴镇朱街小学</t>
  </si>
  <si>
    <t>姚安县弥兴镇红梅小学</t>
  </si>
  <si>
    <t>姚安县弥兴镇上屯小学</t>
  </si>
  <si>
    <t>弥兴合计</t>
  </si>
  <si>
    <t>姚安县太平镇陈家小学</t>
  </si>
  <si>
    <t>姚安县太平镇老街小学</t>
  </si>
  <si>
    <t>姚安县太平镇各苴小学</t>
  </si>
  <si>
    <t>姚安县太平镇者乐小学</t>
  </si>
  <si>
    <t>太平镇合计</t>
  </si>
  <si>
    <t>姚安县官屯镇官屯小学</t>
  </si>
  <si>
    <t>姚安县官屯镇葡萄小学</t>
  </si>
  <si>
    <t>姚安县官屯镇三角小学</t>
  </si>
  <si>
    <t>官屯乡合计</t>
  </si>
  <si>
    <t>姚安县适中乡三木小学</t>
  </si>
  <si>
    <t>姚安县适中乡月明小学</t>
  </si>
  <si>
    <t>姚安县适中乡菖河小学</t>
  </si>
  <si>
    <t>适中乡合计</t>
  </si>
  <si>
    <t>姚安县左门乡地索小学</t>
  </si>
  <si>
    <t>左门乡合计</t>
  </si>
  <si>
    <t>姚安县大河口乡大梨树小学</t>
  </si>
  <si>
    <t>姚安县大河口乡涟水小学</t>
  </si>
  <si>
    <t>姚安县大河口乡麂子小学</t>
  </si>
  <si>
    <t>姚安县大河口乡大白者乐小学</t>
  </si>
  <si>
    <t>姚安县大河口乡大火房小学</t>
  </si>
  <si>
    <t>大河口乡合计</t>
  </si>
  <si>
    <t>姚安县前场镇石河小学</t>
  </si>
  <si>
    <t>姚安县前场镇新村小学</t>
  </si>
  <si>
    <t>姚安县前场镇小河小学</t>
  </si>
  <si>
    <t>姚安县前场镇稗子田小学</t>
  </si>
  <si>
    <t>姚安县前场镇木署小学</t>
  </si>
  <si>
    <t>前场镇合计</t>
  </si>
  <si>
    <t>单位负责人：罗成功</t>
  </si>
  <si>
    <t>填表人：吴世崇</t>
  </si>
  <si>
    <t>附件2</t>
  </si>
  <si>
    <t>绩效目标</t>
  </si>
  <si>
    <t>编报部门（单位）：</t>
  </si>
  <si>
    <t xml:space="preserve">姚安县教育体育局 </t>
  </si>
  <si>
    <t>项目名称：</t>
  </si>
  <si>
    <t xml:space="preserve">2022年100人以下农村小学校点补充公用经费省级资金
</t>
  </si>
  <si>
    <t>项目年度目标</t>
  </si>
  <si>
    <t>以2021至2022学年度100人以下农村小学校点在校学生人数为依据，按时、足额下达2022年100人以下农村小学校点补充公用经费资金。农村学校不足100人的小学校点按100人核定公用经费，补助标准为650元/生.年。确保我省所有100人以下农村小学校点公用经费补助资金能够有效保障学校正常运转，不因资金短缺而影响学校正常的教育教学秩序，确保教师培训所需资金得到有效保障。</t>
  </si>
  <si>
    <t>预算资金安排（万元）：</t>
  </si>
  <si>
    <t>17.5699万元</t>
  </si>
  <si>
    <t>年度目标任务</t>
  </si>
  <si>
    <t>本次下达目标小计</t>
  </si>
  <si>
    <t>一级指标</t>
  </si>
  <si>
    <t>二级指标</t>
  </si>
  <si>
    <t>三级指标</t>
  </si>
  <si>
    <t>指标值</t>
  </si>
  <si>
    <t>目标</t>
  </si>
  <si>
    <t>产出指标</t>
  </si>
  <si>
    <t>数量指标</t>
  </si>
  <si>
    <t>资金到位率</t>
  </si>
  <si>
    <t>质量指标</t>
  </si>
  <si>
    <t>补助人数覆盖率</t>
  </si>
  <si>
    <t>补助标准达标率</t>
  </si>
  <si>
    <t>效果指标</t>
  </si>
  <si>
    <t>社会指标</t>
  </si>
  <si>
    <t>教师培训费不低于学校年度公用经费总额的10%</t>
  </si>
  <si>
    <t>大于10%</t>
  </si>
  <si>
    <t>&gt;10%</t>
  </si>
  <si>
    <t>补助对象对政策的知晓度</t>
  </si>
  <si>
    <t>满意度指标</t>
  </si>
  <si>
    <t>服务对象满意度</t>
  </si>
  <si>
    <t>群众满意度</t>
  </si>
  <si>
    <t>填报人：吴世崇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</si>
</sst>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53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1"/>
      <color indexed="1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9" fontId="8" fillId="0" borderId="13" xfId="0" applyNumberFormat="1" applyFont="1" applyFill="1" applyBorder="1" applyAlignment="1">
      <alignment horizontal="left" vertical="center" wrapText="1"/>
    </xf>
    <xf numFmtId="9" fontId="8" fillId="0" borderId="14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11" fillId="0" borderId="15" xfId="90" applyFont="1" applyBorder="1" applyAlignment="1">
      <alignment horizontal="center" vertical="center" wrapText="1"/>
      <protection/>
    </xf>
    <xf numFmtId="0" fontId="12" fillId="33" borderId="16" xfId="90" applyFont="1" applyFill="1" applyBorder="1" applyAlignment="1" applyProtection="1">
      <alignment horizontal="center" vertical="center" wrapText="1" readingOrder="1"/>
      <protection locked="0"/>
    </xf>
    <xf numFmtId="0" fontId="13" fillId="33" borderId="10" xfId="90" applyFont="1" applyFill="1" applyBorder="1" applyAlignment="1" applyProtection="1">
      <alignment horizontal="center" vertical="center" wrapText="1" readingOrder="1"/>
      <protection locked="0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33" borderId="17" xfId="9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0" xfId="90" applyFont="1" applyFill="1" applyBorder="1" applyAlignment="1" applyProtection="1">
      <alignment horizontal="left" vertical="center" shrinkToFit="1" readingOrder="1"/>
      <protection locked="0"/>
    </xf>
    <xf numFmtId="176" fontId="0" fillId="0" borderId="10" xfId="90" applyNumberFormat="1" applyFont="1" applyFill="1" applyBorder="1" applyAlignment="1" applyProtection="1">
      <alignment horizontal="right" vertical="center" shrinkToFit="1" readingOrder="1"/>
      <protection locked="0"/>
    </xf>
    <xf numFmtId="0" fontId="14" fillId="34" borderId="10" xfId="0" applyFont="1" applyFill="1" applyBorder="1" applyAlignment="1">
      <alignment horizontal="left" vertical="center"/>
    </xf>
    <xf numFmtId="0" fontId="13" fillId="0" borderId="18" xfId="0" applyFont="1" applyBorder="1" applyAlignment="1" applyProtection="1">
      <alignment horizontal="right" vertical="center" wrapText="1" readingOrder="1"/>
      <protection locked="0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left"/>
    </xf>
    <xf numFmtId="0" fontId="13" fillId="0" borderId="10" xfId="0" applyFont="1" applyBorder="1" applyAlignment="1" applyProtection="1">
      <alignment horizontal="left" vertical="center" wrapText="1" readingOrder="1"/>
      <protection locked="0"/>
    </xf>
    <xf numFmtId="0" fontId="16" fillId="0" borderId="10" xfId="0" applyFont="1" applyBorder="1" applyAlignment="1">
      <alignment/>
    </xf>
    <xf numFmtId="0" fontId="14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8" xfId="0" applyFont="1" applyBorder="1" applyAlignment="1" applyProtection="1">
      <alignment horizontal="left" vertical="center" wrapText="1" readingOrder="1"/>
      <protection locked="0"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3" fillId="35" borderId="0" xfId="0" applyFont="1" applyFill="1" applyBorder="1" applyAlignment="1" applyProtection="1">
      <alignment horizontal="left" vertical="center" wrapText="1" readingOrder="1"/>
      <protection locked="0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16" fillId="0" borderId="10" xfId="90" applyNumberFormat="1" applyFont="1" applyFill="1" applyBorder="1" applyAlignment="1" applyProtection="1">
      <alignment horizontal="right" vertical="center" shrinkToFit="1" readingOrder="1"/>
      <protection locked="0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23" xfId="77"/>
    <cellStyle name="常规 18" xfId="78"/>
    <cellStyle name="常规 24" xfId="79"/>
    <cellStyle name="常规 19" xfId="80"/>
    <cellStyle name="常规 2" xfId="81"/>
    <cellStyle name="常规 3" xfId="82"/>
    <cellStyle name="常规 4" xfId="83"/>
    <cellStyle name="常规 4 2" xfId="84"/>
    <cellStyle name="常规 4 3" xfId="85"/>
    <cellStyle name="常规 5" xfId="86"/>
    <cellStyle name="常规 7" xfId="87"/>
    <cellStyle name="常规 8" xfId="88"/>
    <cellStyle name="常规 9" xfId="89"/>
    <cellStyle name="常规_Sheet1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ADD8E6"/>
      <rgbColor rgb="000000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Zeros="0" workbookViewId="0" topLeftCell="A52">
      <selection activeCell="N9" sqref="N9"/>
    </sheetView>
  </sheetViews>
  <sheetFormatPr defaultColWidth="9.00390625" defaultRowHeight="14.25"/>
  <cols>
    <col min="1" max="1" width="17.375" style="0" customWidth="1"/>
    <col min="2" max="2" width="5.625" style="0" customWidth="1"/>
    <col min="3" max="3" width="4.375" style="0" customWidth="1"/>
    <col min="4" max="4" width="7.625" style="0" customWidth="1"/>
    <col min="5" max="5" width="8.25390625" style="0" customWidth="1"/>
    <col min="6" max="6" width="8.125" style="0" customWidth="1"/>
    <col min="7" max="7" width="7.75390625" style="0" customWidth="1"/>
    <col min="8" max="8" width="7.00390625" style="0" customWidth="1"/>
    <col min="9" max="9" width="7.125" style="0" customWidth="1"/>
    <col min="10" max="10" width="7.875" style="0" customWidth="1"/>
    <col min="11" max="11" width="5.125" style="0" customWidth="1"/>
  </cols>
  <sheetData>
    <row r="1" spans="1:11" ht="5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7.5" customHeight="1">
      <c r="A2" s="22" t="s">
        <v>1</v>
      </c>
      <c r="B2" s="23" t="s">
        <v>2</v>
      </c>
      <c r="C2" s="24" t="s">
        <v>3</v>
      </c>
      <c r="D2" s="25" t="s">
        <v>4</v>
      </c>
      <c r="E2" s="26" t="s">
        <v>5</v>
      </c>
      <c r="F2" s="27"/>
      <c r="G2" s="27"/>
      <c r="H2" s="27"/>
      <c r="I2" s="48"/>
      <c r="J2" s="24" t="s">
        <v>6</v>
      </c>
      <c r="K2" s="49" t="s">
        <v>7</v>
      </c>
    </row>
    <row r="3" spans="1:11" ht="48" customHeight="1">
      <c r="A3" s="28"/>
      <c r="B3" s="23"/>
      <c r="C3" s="29"/>
      <c r="D3" s="25"/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29"/>
      <c r="K3" s="50"/>
    </row>
    <row r="4" spans="1:11" ht="24" customHeight="1">
      <c r="A4" s="31" t="s">
        <v>13</v>
      </c>
      <c r="B4" s="32">
        <f>B11+B20+B26+B31+B35+B39+B41+B47+B53</f>
        <v>2159</v>
      </c>
      <c r="C4" s="32">
        <f>C11+C20+C26+C31+C35+C39+C41+C47+C53</f>
        <v>1941</v>
      </c>
      <c r="D4" s="32">
        <f>D11+D20+D26+D31+D35+D39+D41+D47+D53</f>
        <v>1261650</v>
      </c>
      <c r="E4" s="32">
        <f aca="true" t="shared" si="0" ref="E4:J4">E11+E20+E26+E31+E35+E39+E41+E47+E53</f>
        <v>1261650</v>
      </c>
      <c r="F4" s="32">
        <f t="shared" si="0"/>
        <v>1009320</v>
      </c>
      <c r="G4" s="32">
        <f t="shared" si="0"/>
        <v>176631.00000000003</v>
      </c>
      <c r="H4" s="32">
        <f t="shared" si="0"/>
        <v>37849.5</v>
      </c>
      <c r="I4" s="32">
        <f t="shared" si="0"/>
        <v>37849.5</v>
      </c>
      <c r="J4" s="32">
        <f t="shared" si="0"/>
        <v>175966.00000000003</v>
      </c>
      <c r="K4" s="51">
        <f>K11+K20+K25+K31+K35+K39+K41+K47+K53</f>
        <v>0</v>
      </c>
    </row>
    <row r="5" spans="1:11" ht="24" customHeight="1">
      <c r="A5" s="33" t="s">
        <v>14</v>
      </c>
      <c r="B5" s="34">
        <v>55</v>
      </c>
      <c r="C5" s="35">
        <f>100-B5</f>
        <v>45</v>
      </c>
      <c r="D5" s="36">
        <f>C5*650</f>
        <v>29250</v>
      </c>
      <c r="E5" s="32">
        <f>D5</f>
        <v>29250</v>
      </c>
      <c r="F5" s="35">
        <f>D5*0.8</f>
        <v>23400</v>
      </c>
      <c r="G5" s="32">
        <f>D5*0.14</f>
        <v>4095.0000000000005</v>
      </c>
      <c r="H5" s="32">
        <f>D5*0.03</f>
        <v>877.5</v>
      </c>
      <c r="I5" s="32">
        <f>D5*0.03</f>
        <v>877.5</v>
      </c>
      <c r="J5" s="32">
        <f>G5</f>
        <v>4095.0000000000005</v>
      </c>
      <c r="K5" s="52"/>
    </row>
    <row r="6" spans="1:11" ht="24" customHeight="1">
      <c r="A6" s="37" t="s">
        <v>15</v>
      </c>
      <c r="B6" s="34">
        <v>10</v>
      </c>
      <c r="C6" s="35">
        <f aca="true" t="shared" si="1" ref="C6:C52">100-B6</f>
        <v>90</v>
      </c>
      <c r="D6" s="36">
        <f aca="true" t="shared" si="2" ref="D6:D53">C6*650</f>
        <v>58500</v>
      </c>
      <c r="E6" s="32">
        <f aca="true" t="shared" si="3" ref="E6:E53">D6</f>
        <v>58500</v>
      </c>
      <c r="F6" s="35">
        <f aca="true" t="shared" si="4" ref="F6:F53">D6*0.8</f>
        <v>46800</v>
      </c>
      <c r="G6" s="32">
        <f aca="true" t="shared" si="5" ref="G6:G53">D6*0.14</f>
        <v>8190.000000000001</v>
      </c>
      <c r="H6" s="32">
        <f aca="true" t="shared" si="6" ref="H6:H53">D6*0.03</f>
        <v>1755</v>
      </c>
      <c r="I6" s="32">
        <f aca="true" t="shared" si="7" ref="I6:I53">D6*0.03</f>
        <v>1755</v>
      </c>
      <c r="J6" s="32">
        <f aca="true" t="shared" si="8" ref="J6:J53">G6</f>
        <v>8190.000000000001</v>
      </c>
      <c r="K6" s="53"/>
    </row>
    <row r="7" spans="1:11" ht="24" customHeight="1">
      <c r="A7" s="37" t="s">
        <v>16</v>
      </c>
      <c r="B7" s="34">
        <v>98</v>
      </c>
      <c r="C7" s="35">
        <f t="shared" si="1"/>
        <v>2</v>
      </c>
      <c r="D7" s="36">
        <f t="shared" si="2"/>
        <v>1300</v>
      </c>
      <c r="E7" s="32">
        <f t="shared" si="3"/>
        <v>1300</v>
      </c>
      <c r="F7" s="35">
        <f t="shared" si="4"/>
        <v>1040</v>
      </c>
      <c r="G7" s="32">
        <f t="shared" si="5"/>
        <v>182.00000000000003</v>
      </c>
      <c r="H7" s="32">
        <f t="shared" si="6"/>
        <v>39</v>
      </c>
      <c r="I7" s="32">
        <f t="shared" si="7"/>
        <v>39</v>
      </c>
      <c r="J7" s="32">
        <f t="shared" si="8"/>
        <v>182.00000000000003</v>
      </c>
      <c r="K7" s="53"/>
    </row>
    <row r="8" spans="1:11" ht="24" customHeight="1">
      <c r="A8" s="37" t="s">
        <v>17</v>
      </c>
      <c r="B8" s="34">
        <v>48</v>
      </c>
      <c r="C8" s="35">
        <f t="shared" si="1"/>
        <v>52</v>
      </c>
      <c r="D8" s="36">
        <f t="shared" si="2"/>
        <v>33800</v>
      </c>
      <c r="E8" s="32">
        <f t="shared" si="3"/>
        <v>33800</v>
      </c>
      <c r="F8" s="35">
        <f t="shared" si="4"/>
        <v>27040</v>
      </c>
      <c r="G8" s="32">
        <f t="shared" si="5"/>
        <v>4732</v>
      </c>
      <c r="H8" s="32">
        <f t="shared" si="6"/>
        <v>1014</v>
      </c>
      <c r="I8" s="32">
        <f t="shared" si="7"/>
        <v>1014</v>
      </c>
      <c r="J8" s="32">
        <f t="shared" si="8"/>
        <v>4732</v>
      </c>
      <c r="K8" s="53"/>
    </row>
    <row r="9" spans="1:11" ht="24" customHeight="1">
      <c r="A9" s="37" t="s">
        <v>18</v>
      </c>
      <c r="B9" s="34">
        <v>79</v>
      </c>
      <c r="C9" s="35">
        <f t="shared" si="1"/>
        <v>21</v>
      </c>
      <c r="D9" s="36">
        <f t="shared" si="2"/>
        <v>13650</v>
      </c>
      <c r="E9" s="32">
        <f t="shared" si="3"/>
        <v>13650</v>
      </c>
      <c r="F9" s="35">
        <f t="shared" si="4"/>
        <v>10920</v>
      </c>
      <c r="G9" s="32">
        <f t="shared" si="5"/>
        <v>1911.0000000000002</v>
      </c>
      <c r="H9" s="32">
        <f t="shared" si="6"/>
        <v>409.5</v>
      </c>
      <c r="I9" s="32">
        <f t="shared" si="7"/>
        <v>409.5</v>
      </c>
      <c r="J9" s="32">
        <f t="shared" si="8"/>
        <v>1911.0000000000002</v>
      </c>
      <c r="K9" s="53"/>
    </row>
    <row r="10" spans="1:11" ht="24" customHeight="1">
      <c r="A10" s="37" t="s">
        <v>19</v>
      </c>
      <c r="B10" s="34">
        <v>76</v>
      </c>
      <c r="C10" s="35">
        <f t="shared" si="1"/>
        <v>24</v>
      </c>
      <c r="D10" s="36">
        <f t="shared" si="2"/>
        <v>15600</v>
      </c>
      <c r="E10" s="32">
        <f t="shared" si="3"/>
        <v>15600</v>
      </c>
      <c r="F10" s="35">
        <f t="shared" si="4"/>
        <v>12480</v>
      </c>
      <c r="G10" s="32">
        <f t="shared" si="5"/>
        <v>2184</v>
      </c>
      <c r="H10" s="32">
        <f t="shared" si="6"/>
        <v>468</v>
      </c>
      <c r="I10" s="32">
        <f t="shared" si="7"/>
        <v>468</v>
      </c>
      <c r="J10" s="32">
        <f t="shared" si="8"/>
        <v>2184</v>
      </c>
      <c r="K10" s="53"/>
    </row>
    <row r="11" spans="1:11" ht="24" customHeight="1">
      <c r="A11" s="38" t="s">
        <v>20</v>
      </c>
      <c r="B11" s="39">
        <f>SUM(B5:B10)</f>
        <v>366</v>
      </c>
      <c r="C11" s="39">
        <f>SUM(C5:C10)</f>
        <v>234</v>
      </c>
      <c r="D11" s="36">
        <f t="shared" si="2"/>
        <v>152100</v>
      </c>
      <c r="E11" s="32">
        <f t="shared" si="3"/>
        <v>152100</v>
      </c>
      <c r="F11" s="35">
        <f t="shared" si="4"/>
        <v>121680</v>
      </c>
      <c r="G11" s="32">
        <f t="shared" si="5"/>
        <v>21294.000000000004</v>
      </c>
      <c r="H11" s="32">
        <f t="shared" si="6"/>
        <v>4563</v>
      </c>
      <c r="I11" s="32">
        <f t="shared" si="7"/>
        <v>4563</v>
      </c>
      <c r="J11" s="32">
        <f t="shared" si="8"/>
        <v>21294.000000000004</v>
      </c>
      <c r="K11" s="54"/>
    </row>
    <row r="12" spans="1:11" ht="24" customHeight="1">
      <c r="A12" s="37" t="s">
        <v>21</v>
      </c>
      <c r="B12" s="40">
        <v>86</v>
      </c>
      <c r="C12" s="35">
        <f t="shared" si="1"/>
        <v>14</v>
      </c>
      <c r="D12" s="36">
        <f t="shared" si="2"/>
        <v>9100</v>
      </c>
      <c r="E12" s="32">
        <f t="shared" si="3"/>
        <v>9100</v>
      </c>
      <c r="F12" s="35">
        <f t="shared" si="4"/>
        <v>7280</v>
      </c>
      <c r="G12" s="32">
        <f t="shared" si="5"/>
        <v>1274.0000000000002</v>
      </c>
      <c r="H12" s="32">
        <f t="shared" si="6"/>
        <v>273</v>
      </c>
      <c r="I12" s="32">
        <f t="shared" si="7"/>
        <v>273</v>
      </c>
      <c r="J12" s="32">
        <f t="shared" si="8"/>
        <v>1274.0000000000002</v>
      </c>
      <c r="K12" s="55"/>
    </row>
    <row r="13" spans="1:11" ht="24" customHeight="1">
      <c r="A13" s="37" t="s">
        <v>22</v>
      </c>
      <c r="B13" s="40">
        <v>83</v>
      </c>
      <c r="C13" s="35">
        <f t="shared" si="1"/>
        <v>17</v>
      </c>
      <c r="D13" s="36">
        <f t="shared" si="2"/>
        <v>11050</v>
      </c>
      <c r="E13" s="32">
        <f t="shared" si="3"/>
        <v>11050</v>
      </c>
      <c r="F13" s="35">
        <f t="shared" si="4"/>
        <v>8840</v>
      </c>
      <c r="G13" s="32">
        <f t="shared" si="5"/>
        <v>1547.0000000000002</v>
      </c>
      <c r="H13" s="32">
        <f t="shared" si="6"/>
        <v>331.5</v>
      </c>
      <c r="I13" s="32">
        <f t="shared" si="7"/>
        <v>331.5</v>
      </c>
      <c r="J13" s="32">
        <f t="shared" si="8"/>
        <v>1547.0000000000002</v>
      </c>
      <c r="K13" s="55"/>
    </row>
    <row r="14" spans="1:11" ht="24" customHeight="1">
      <c r="A14" s="37" t="s">
        <v>23</v>
      </c>
      <c r="B14" s="40">
        <v>74</v>
      </c>
      <c r="C14" s="35">
        <f t="shared" si="1"/>
        <v>26</v>
      </c>
      <c r="D14" s="36">
        <f t="shared" si="2"/>
        <v>16900</v>
      </c>
      <c r="E14" s="32">
        <f t="shared" si="3"/>
        <v>16900</v>
      </c>
      <c r="F14" s="35">
        <f t="shared" si="4"/>
        <v>13520</v>
      </c>
      <c r="G14" s="32">
        <f t="shared" si="5"/>
        <v>2366</v>
      </c>
      <c r="H14" s="32">
        <f t="shared" si="6"/>
        <v>507</v>
      </c>
      <c r="I14" s="32">
        <f t="shared" si="7"/>
        <v>507</v>
      </c>
      <c r="J14" s="32">
        <f t="shared" si="8"/>
        <v>2366</v>
      </c>
      <c r="K14" s="55"/>
    </row>
    <row r="15" spans="1:11" ht="24" customHeight="1">
      <c r="A15" s="37" t="s">
        <v>24</v>
      </c>
      <c r="B15" s="40">
        <v>70</v>
      </c>
      <c r="C15" s="35">
        <f t="shared" si="1"/>
        <v>30</v>
      </c>
      <c r="D15" s="36">
        <f t="shared" si="2"/>
        <v>19500</v>
      </c>
      <c r="E15" s="32">
        <f t="shared" si="3"/>
        <v>19500</v>
      </c>
      <c r="F15" s="35">
        <f t="shared" si="4"/>
        <v>15600</v>
      </c>
      <c r="G15" s="32">
        <f t="shared" si="5"/>
        <v>2730.0000000000005</v>
      </c>
      <c r="H15" s="32">
        <f t="shared" si="6"/>
        <v>585</v>
      </c>
      <c r="I15" s="32">
        <f t="shared" si="7"/>
        <v>585</v>
      </c>
      <c r="J15" s="32">
        <f t="shared" si="8"/>
        <v>2730.0000000000005</v>
      </c>
      <c r="K15" s="55"/>
    </row>
    <row r="16" spans="1:11" ht="24" customHeight="1">
      <c r="A16" s="37" t="s">
        <v>25</v>
      </c>
      <c r="B16" s="40">
        <v>56</v>
      </c>
      <c r="C16" s="35">
        <f t="shared" si="1"/>
        <v>44</v>
      </c>
      <c r="D16" s="36">
        <f t="shared" si="2"/>
        <v>28600</v>
      </c>
      <c r="E16" s="32">
        <f t="shared" si="3"/>
        <v>28600</v>
      </c>
      <c r="F16" s="35">
        <f t="shared" si="4"/>
        <v>22880</v>
      </c>
      <c r="G16" s="32">
        <f t="shared" si="5"/>
        <v>4004.0000000000005</v>
      </c>
      <c r="H16" s="32">
        <f t="shared" si="6"/>
        <v>858</v>
      </c>
      <c r="I16" s="32">
        <f t="shared" si="7"/>
        <v>858</v>
      </c>
      <c r="J16" s="32">
        <f t="shared" si="8"/>
        <v>4004.0000000000005</v>
      </c>
      <c r="K16" s="55"/>
    </row>
    <row r="17" spans="1:11" ht="24" customHeight="1">
      <c r="A17" s="37" t="s">
        <v>26</v>
      </c>
      <c r="B17" s="40">
        <v>40</v>
      </c>
      <c r="C17" s="35">
        <f t="shared" si="1"/>
        <v>60</v>
      </c>
      <c r="D17" s="36">
        <f t="shared" si="2"/>
        <v>39000</v>
      </c>
      <c r="E17" s="32">
        <f t="shared" si="3"/>
        <v>39000</v>
      </c>
      <c r="F17" s="35">
        <f t="shared" si="4"/>
        <v>31200</v>
      </c>
      <c r="G17" s="32">
        <f t="shared" si="5"/>
        <v>5460.000000000001</v>
      </c>
      <c r="H17" s="32">
        <f t="shared" si="6"/>
        <v>1170</v>
      </c>
      <c r="I17" s="32">
        <f t="shared" si="7"/>
        <v>1170</v>
      </c>
      <c r="J17" s="32">
        <f t="shared" si="8"/>
        <v>5460.000000000001</v>
      </c>
      <c r="K17" s="55"/>
    </row>
    <row r="18" spans="1:11" ht="24" customHeight="1">
      <c r="A18" s="37" t="s">
        <v>27</v>
      </c>
      <c r="B18" s="40">
        <v>96</v>
      </c>
      <c r="C18" s="35">
        <f t="shared" si="1"/>
        <v>4</v>
      </c>
      <c r="D18" s="36">
        <f t="shared" si="2"/>
        <v>2600</v>
      </c>
      <c r="E18" s="32">
        <f t="shared" si="3"/>
        <v>2600</v>
      </c>
      <c r="F18" s="35">
        <f t="shared" si="4"/>
        <v>2080</v>
      </c>
      <c r="G18" s="32">
        <f t="shared" si="5"/>
        <v>364.00000000000006</v>
      </c>
      <c r="H18" s="32">
        <f t="shared" si="6"/>
        <v>78</v>
      </c>
      <c r="I18" s="32">
        <f t="shared" si="7"/>
        <v>78</v>
      </c>
      <c r="J18" s="32">
        <f t="shared" si="8"/>
        <v>364.00000000000006</v>
      </c>
      <c r="K18" s="55"/>
    </row>
    <row r="19" spans="1:11" ht="24" customHeight="1">
      <c r="A19" s="37" t="s">
        <v>28</v>
      </c>
      <c r="B19" s="40">
        <v>72</v>
      </c>
      <c r="C19" s="35">
        <f t="shared" si="1"/>
        <v>28</v>
      </c>
      <c r="D19" s="36">
        <f t="shared" si="2"/>
        <v>18200</v>
      </c>
      <c r="E19" s="32">
        <f t="shared" si="3"/>
        <v>18200</v>
      </c>
      <c r="F19" s="35">
        <f t="shared" si="4"/>
        <v>14560</v>
      </c>
      <c r="G19" s="32">
        <f t="shared" si="5"/>
        <v>2548.0000000000005</v>
      </c>
      <c r="H19" s="32">
        <f t="shared" si="6"/>
        <v>546</v>
      </c>
      <c r="I19" s="32">
        <f t="shared" si="7"/>
        <v>546</v>
      </c>
      <c r="J19" s="32">
        <f t="shared" si="8"/>
        <v>2548.0000000000005</v>
      </c>
      <c r="K19" s="55"/>
    </row>
    <row r="20" spans="1:11" ht="24" customHeight="1">
      <c r="A20" s="38" t="s">
        <v>29</v>
      </c>
      <c r="B20" s="41">
        <f>SUM(B12:B19)</f>
        <v>577</v>
      </c>
      <c r="C20" s="41">
        <f>SUM(C12:C19)</f>
        <v>223</v>
      </c>
      <c r="D20" s="36">
        <f t="shared" si="2"/>
        <v>144950</v>
      </c>
      <c r="E20" s="32">
        <f t="shared" si="3"/>
        <v>144950</v>
      </c>
      <c r="F20" s="35">
        <f t="shared" si="4"/>
        <v>115960</v>
      </c>
      <c r="G20" s="32">
        <f t="shared" si="5"/>
        <v>20293.000000000004</v>
      </c>
      <c r="H20" s="32">
        <f t="shared" si="6"/>
        <v>4348.5</v>
      </c>
      <c r="I20" s="32">
        <f t="shared" si="7"/>
        <v>4348.5</v>
      </c>
      <c r="J20" s="32">
        <f t="shared" si="8"/>
        <v>20293.000000000004</v>
      </c>
      <c r="K20" s="55"/>
    </row>
    <row r="21" spans="1:11" s="20" customFormat="1" ht="24" customHeight="1">
      <c r="A21" s="37" t="s">
        <v>30</v>
      </c>
      <c r="B21" s="40">
        <v>57</v>
      </c>
      <c r="C21" s="35">
        <f t="shared" si="1"/>
        <v>43</v>
      </c>
      <c r="D21" s="36">
        <f t="shared" si="2"/>
        <v>27950</v>
      </c>
      <c r="E21" s="32">
        <f t="shared" si="3"/>
        <v>27950</v>
      </c>
      <c r="F21" s="35">
        <f t="shared" si="4"/>
        <v>22360</v>
      </c>
      <c r="G21" s="32">
        <f t="shared" si="5"/>
        <v>3913.0000000000005</v>
      </c>
      <c r="H21" s="32">
        <f t="shared" si="6"/>
        <v>838.5</v>
      </c>
      <c r="I21" s="32">
        <f t="shared" si="7"/>
        <v>838.5</v>
      </c>
      <c r="J21" s="32">
        <f t="shared" si="8"/>
        <v>3913.0000000000005</v>
      </c>
      <c r="K21" s="56"/>
    </row>
    <row r="22" spans="1:11" s="20" customFormat="1" ht="24" customHeight="1">
      <c r="A22" s="37" t="s">
        <v>31</v>
      </c>
      <c r="B22" s="40">
        <v>55</v>
      </c>
      <c r="C22" s="35">
        <f t="shared" si="1"/>
        <v>45</v>
      </c>
      <c r="D22" s="36">
        <f t="shared" si="2"/>
        <v>29250</v>
      </c>
      <c r="E22" s="32">
        <f t="shared" si="3"/>
        <v>29250</v>
      </c>
      <c r="F22" s="35">
        <f t="shared" si="4"/>
        <v>23400</v>
      </c>
      <c r="G22" s="32">
        <f t="shared" si="5"/>
        <v>4095.0000000000005</v>
      </c>
      <c r="H22" s="32">
        <f t="shared" si="6"/>
        <v>877.5</v>
      </c>
      <c r="I22" s="32">
        <f t="shared" si="7"/>
        <v>877.5</v>
      </c>
      <c r="J22" s="32">
        <f t="shared" si="8"/>
        <v>4095.0000000000005</v>
      </c>
      <c r="K22" s="56"/>
    </row>
    <row r="23" spans="1:11" s="20" customFormat="1" ht="24" customHeight="1">
      <c r="A23" s="37" t="s">
        <v>32</v>
      </c>
      <c r="B23" s="40">
        <v>50</v>
      </c>
      <c r="C23" s="35">
        <f t="shared" si="1"/>
        <v>50</v>
      </c>
      <c r="D23" s="36">
        <f t="shared" si="2"/>
        <v>32500</v>
      </c>
      <c r="E23" s="32">
        <f t="shared" si="3"/>
        <v>32500</v>
      </c>
      <c r="F23" s="35">
        <f t="shared" si="4"/>
        <v>26000</v>
      </c>
      <c r="G23" s="32">
        <f t="shared" si="5"/>
        <v>4550</v>
      </c>
      <c r="H23" s="32">
        <f t="shared" si="6"/>
        <v>975</v>
      </c>
      <c r="I23" s="32">
        <f t="shared" si="7"/>
        <v>975</v>
      </c>
      <c r="J23" s="32">
        <f t="shared" si="8"/>
        <v>4550</v>
      </c>
      <c r="K23" s="56"/>
    </row>
    <row r="24" spans="1:11" s="20" customFormat="1" ht="24" customHeight="1">
      <c r="A24" s="37" t="s">
        <v>33</v>
      </c>
      <c r="B24" s="40">
        <v>75</v>
      </c>
      <c r="C24" s="35">
        <f t="shared" si="1"/>
        <v>25</v>
      </c>
      <c r="D24" s="36">
        <f t="shared" si="2"/>
        <v>16250</v>
      </c>
      <c r="E24" s="32">
        <f t="shared" si="3"/>
        <v>16250</v>
      </c>
      <c r="F24" s="35">
        <f t="shared" si="4"/>
        <v>13000</v>
      </c>
      <c r="G24" s="32">
        <f t="shared" si="5"/>
        <v>2275</v>
      </c>
      <c r="H24" s="32">
        <f t="shared" si="6"/>
        <v>487.5</v>
      </c>
      <c r="I24" s="32">
        <f t="shared" si="7"/>
        <v>487.5</v>
      </c>
      <c r="J24" s="32">
        <f t="shared" si="8"/>
        <v>2275</v>
      </c>
      <c r="K24" s="56"/>
    </row>
    <row r="25" spans="1:11" s="20" customFormat="1" ht="24" customHeight="1">
      <c r="A25" s="37" t="s">
        <v>34</v>
      </c>
      <c r="B25" s="40">
        <v>70</v>
      </c>
      <c r="C25" s="35">
        <f t="shared" si="1"/>
        <v>30</v>
      </c>
      <c r="D25" s="36">
        <f t="shared" si="2"/>
        <v>19500</v>
      </c>
      <c r="E25" s="32">
        <f t="shared" si="3"/>
        <v>19500</v>
      </c>
      <c r="F25" s="35">
        <f t="shared" si="4"/>
        <v>15600</v>
      </c>
      <c r="G25" s="32">
        <f t="shared" si="5"/>
        <v>2730.0000000000005</v>
      </c>
      <c r="H25" s="32">
        <f t="shared" si="6"/>
        <v>585</v>
      </c>
      <c r="I25" s="32">
        <f t="shared" si="7"/>
        <v>585</v>
      </c>
      <c r="J25" s="32">
        <f t="shared" si="8"/>
        <v>2730.0000000000005</v>
      </c>
      <c r="K25" s="56"/>
    </row>
    <row r="26" spans="1:11" s="20" customFormat="1" ht="24" customHeight="1">
      <c r="A26" s="42" t="s">
        <v>35</v>
      </c>
      <c r="B26" s="34">
        <f>SUM(B21:B25)</f>
        <v>307</v>
      </c>
      <c r="C26" s="34">
        <f>SUM(C21:C25)</f>
        <v>193</v>
      </c>
      <c r="D26" s="36">
        <f t="shared" si="2"/>
        <v>125450</v>
      </c>
      <c r="E26" s="32">
        <f t="shared" si="3"/>
        <v>125450</v>
      </c>
      <c r="F26" s="35">
        <f t="shared" si="4"/>
        <v>100360</v>
      </c>
      <c r="G26" s="32">
        <f t="shared" si="5"/>
        <v>17563</v>
      </c>
      <c r="H26" s="32">
        <f t="shared" si="6"/>
        <v>3763.5</v>
      </c>
      <c r="I26" s="32">
        <f t="shared" si="7"/>
        <v>3763.5</v>
      </c>
      <c r="J26" s="32">
        <f t="shared" si="8"/>
        <v>17563</v>
      </c>
      <c r="K26" s="56"/>
    </row>
    <row r="27" spans="1:11" ht="24" customHeight="1">
      <c r="A27" s="37" t="s">
        <v>36</v>
      </c>
      <c r="B27" s="40">
        <v>69</v>
      </c>
      <c r="C27" s="35">
        <f t="shared" si="1"/>
        <v>31</v>
      </c>
      <c r="D27" s="36">
        <f t="shared" si="2"/>
        <v>20150</v>
      </c>
      <c r="E27" s="32">
        <f t="shared" si="3"/>
        <v>20150</v>
      </c>
      <c r="F27" s="35">
        <f t="shared" si="4"/>
        <v>16120</v>
      </c>
      <c r="G27" s="32">
        <f t="shared" si="5"/>
        <v>2821.0000000000005</v>
      </c>
      <c r="H27" s="32">
        <f t="shared" si="6"/>
        <v>604.5</v>
      </c>
      <c r="I27" s="32">
        <f t="shared" si="7"/>
        <v>604.5</v>
      </c>
      <c r="J27" s="32">
        <f t="shared" si="8"/>
        <v>2821.0000000000005</v>
      </c>
      <c r="K27" s="55"/>
    </row>
    <row r="28" spans="1:11" ht="24" customHeight="1">
      <c r="A28" s="37" t="s">
        <v>37</v>
      </c>
      <c r="B28" s="40">
        <v>31</v>
      </c>
      <c r="C28" s="35">
        <f t="shared" si="1"/>
        <v>69</v>
      </c>
      <c r="D28" s="36">
        <f t="shared" si="2"/>
        <v>44850</v>
      </c>
      <c r="E28" s="32">
        <f t="shared" si="3"/>
        <v>44850</v>
      </c>
      <c r="F28" s="35">
        <f t="shared" si="4"/>
        <v>35880</v>
      </c>
      <c r="G28" s="32">
        <f t="shared" si="5"/>
        <v>6279.000000000001</v>
      </c>
      <c r="H28" s="32">
        <f t="shared" si="6"/>
        <v>1345.5</v>
      </c>
      <c r="I28" s="32">
        <f t="shared" si="7"/>
        <v>1345.5</v>
      </c>
      <c r="J28" s="32">
        <f t="shared" si="8"/>
        <v>6279.000000000001</v>
      </c>
      <c r="K28" s="55"/>
    </row>
    <row r="29" spans="1:11" ht="24" customHeight="1">
      <c r="A29" s="37" t="s">
        <v>38</v>
      </c>
      <c r="B29" s="40">
        <v>58</v>
      </c>
      <c r="C29" s="35">
        <f t="shared" si="1"/>
        <v>42</v>
      </c>
      <c r="D29" s="36">
        <f t="shared" si="2"/>
        <v>27300</v>
      </c>
      <c r="E29" s="32">
        <f t="shared" si="3"/>
        <v>27300</v>
      </c>
      <c r="F29" s="35">
        <f t="shared" si="4"/>
        <v>21840</v>
      </c>
      <c r="G29" s="32">
        <f t="shared" si="5"/>
        <v>3822.0000000000005</v>
      </c>
      <c r="H29" s="32">
        <f t="shared" si="6"/>
        <v>819</v>
      </c>
      <c r="I29" s="32">
        <f t="shared" si="7"/>
        <v>819</v>
      </c>
      <c r="J29" s="32">
        <f t="shared" si="8"/>
        <v>3822.0000000000005</v>
      </c>
      <c r="K29" s="55"/>
    </row>
    <row r="30" spans="1:11" ht="24" customHeight="1">
      <c r="A30" s="37" t="s">
        <v>39</v>
      </c>
      <c r="B30" s="40">
        <v>15</v>
      </c>
      <c r="C30" s="35">
        <f t="shared" si="1"/>
        <v>85</v>
      </c>
      <c r="D30" s="36">
        <f t="shared" si="2"/>
        <v>55250</v>
      </c>
      <c r="E30" s="32">
        <f t="shared" si="3"/>
        <v>55250</v>
      </c>
      <c r="F30" s="35">
        <f t="shared" si="4"/>
        <v>44200</v>
      </c>
      <c r="G30" s="32">
        <f t="shared" si="5"/>
        <v>7735.000000000001</v>
      </c>
      <c r="H30" s="32">
        <f t="shared" si="6"/>
        <v>1657.5</v>
      </c>
      <c r="I30" s="32">
        <f t="shared" si="7"/>
        <v>1657.5</v>
      </c>
      <c r="J30" s="32">
        <f t="shared" si="8"/>
        <v>7735.000000000001</v>
      </c>
      <c r="K30" s="55"/>
    </row>
    <row r="31" spans="1:11" ht="24" customHeight="1">
      <c r="A31" s="43" t="s">
        <v>40</v>
      </c>
      <c r="B31" s="41">
        <f>SUM(B27:B30)</f>
        <v>173</v>
      </c>
      <c r="C31" s="41">
        <f>SUM(C27:C30)</f>
        <v>227</v>
      </c>
      <c r="D31" s="36">
        <f t="shared" si="2"/>
        <v>147550</v>
      </c>
      <c r="E31" s="32">
        <f t="shared" si="3"/>
        <v>147550</v>
      </c>
      <c r="F31" s="35">
        <f t="shared" si="4"/>
        <v>118040</v>
      </c>
      <c r="G31" s="32">
        <f t="shared" si="5"/>
        <v>20657.000000000004</v>
      </c>
      <c r="H31" s="32">
        <f t="shared" si="6"/>
        <v>4426.5</v>
      </c>
      <c r="I31" s="32">
        <f t="shared" si="7"/>
        <v>4426.5</v>
      </c>
      <c r="J31" s="32">
        <f t="shared" si="8"/>
        <v>20657.000000000004</v>
      </c>
      <c r="K31" s="55"/>
    </row>
    <row r="32" spans="1:11" ht="24" customHeight="1">
      <c r="A32" s="37" t="s">
        <v>41</v>
      </c>
      <c r="B32" s="40">
        <v>74</v>
      </c>
      <c r="C32" s="35">
        <f t="shared" si="1"/>
        <v>26</v>
      </c>
      <c r="D32" s="36">
        <f t="shared" si="2"/>
        <v>16900</v>
      </c>
      <c r="E32" s="32">
        <f t="shared" si="3"/>
        <v>16900</v>
      </c>
      <c r="F32" s="35">
        <f t="shared" si="4"/>
        <v>13520</v>
      </c>
      <c r="G32" s="32">
        <f t="shared" si="5"/>
        <v>2366</v>
      </c>
      <c r="H32" s="32">
        <f t="shared" si="6"/>
        <v>507</v>
      </c>
      <c r="I32" s="32">
        <f t="shared" si="7"/>
        <v>507</v>
      </c>
      <c r="J32" s="32">
        <f t="shared" si="8"/>
        <v>2366</v>
      </c>
      <c r="K32" s="55"/>
    </row>
    <row r="33" spans="1:11" ht="24" customHeight="1">
      <c r="A33" s="37" t="s">
        <v>42</v>
      </c>
      <c r="B33" s="40">
        <v>49</v>
      </c>
      <c r="C33" s="35">
        <f t="shared" si="1"/>
        <v>51</v>
      </c>
      <c r="D33" s="36">
        <f t="shared" si="2"/>
        <v>33150</v>
      </c>
      <c r="E33" s="32">
        <f t="shared" si="3"/>
        <v>33150</v>
      </c>
      <c r="F33" s="35">
        <f t="shared" si="4"/>
        <v>26520</v>
      </c>
      <c r="G33" s="32">
        <f t="shared" si="5"/>
        <v>4641</v>
      </c>
      <c r="H33" s="32">
        <f t="shared" si="6"/>
        <v>994.5</v>
      </c>
      <c r="I33" s="32">
        <f t="shared" si="7"/>
        <v>994.5</v>
      </c>
      <c r="J33" s="32">
        <f t="shared" si="8"/>
        <v>4641</v>
      </c>
      <c r="K33" s="55"/>
    </row>
    <row r="34" spans="1:11" ht="24" customHeight="1">
      <c r="A34" s="37" t="s">
        <v>43</v>
      </c>
      <c r="B34" s="40">
        <v>46</v>
      </c>
      <c r="C34" s="35">
        <f t="shared" si="1"/>
        <v>54</v>
      </c>
      <c r="D34" s="36">
        <f t="shared" si="2"/>
        <v>35100</v>
      </c>
      <c r="E34" s="32">
        <f t="shared" si="3"/>
        <v>35100</v>
      </c>
      <c r="F34" s="35">
        <f t="shared" si="4"/>
        <v>28080</v>
      </c>
      <c r="G34" s="32">
        <f t="shared" si="5"/>
        <v>4914.000000000001</v>
      </c>
      <c r="H34" s="32">
        <f t="shared" si="6"/>
        <v>1053</v>
      </c>
      <c r="I34" s="32">
        <f t="shared" si="7"/>
        <v>1053</v>
      </c>
      <c r="J34" s="32">
        <f t="shared" si="8"/>
        <v>4914.000000000001</v>
      </c>
      <c r="K34" s="55"/>
    </row>
    <row r="35" spans="1:11" ht="24" customHeight="1">
      <c r="A35" s="43" t="s">
        <v>44</v>
      </c>
      <c r="B35" s="41">
        <f>SUM(B32:B34)</f>
        <v>169</v>
      </c>
      <c r="C35" s="41">
        <f>SUM(C32:C34)</f>
        <v>131</v>
      </c>
      <c r="D35" s="36">
        <f t="shared" si="2"/>
        <v>85150</v>
      </c>
      <c r="E35" s="32">
        <f t="shared" si="3"/>
        <v>85150</v>
      </c>
      <c r="F35" s="35">
        <f t="shared" si="4"/>
        <v>68120</v>
      </c>
      <c r="G35" s="32">
        <f t="shared" si="5"/>
        <v>11921.000000000002</v>
      </c>
      <c r="H35" s="32">
        <f t="shared" si="6"/>
        <v>2554.5</v>
      </c>
      <c r="I35" s="32">
        <f t="shared" si="7"/>
        <v>2554.5</v>
      </c>
      <c r="J35" s="32">
        <f t="shared" si="8"/>
        <v>11921.000000000002</v>
      </c>
      <c r="K35" s="55"/>
    </row>
    <row r="36" spans="1:11" ht="24" customHeight="1">
      <c r="A36" s="37" t="s">
        <v>45</v>
      </c>
      <c r="B36" s="40">
        <v>19</v>
      </c>
      <c r="C36" s="35">
        <f t="shared" si="1"/>
        <v>81</v>
      </c>
      <c r="D36" s="36">
        <f t="shared" si="2"/>
        <v>52650</v>
      </c>
      <c r="E36" s="32">
        <f t="shared" si="3"/>
        <v>52650</v>
      </c>
      <c r="F36" s="35">
        <f t="shared" si="4"/>
        <v>42120</v>
      </c>
      <c r="G36" s="32">
        <f t="shared" si="5"/>
        <v>7371.000000000001</v>
      </c>
      <c r="H36" s="32">
        <f t="shared" si="6"/>
        <v>1579.5</v>
      </c>
      <c r="I36" s="32">
        <f t="shared" si="7"/>
        <v>1579.5</v>
      </c>
      <c r="J36" s="32">
        <f t="shared" si="8"/>
        <v>7371.000000000001</v>
      </c>
      <c r="K36" s="55"/>
    </row>
    <row r="37" spans="1:11" ht="24" customHeight="1">
      <c r="A37" s="37" t="s">
        <v>46</v>
      </c>
      <c r="B37" s="40">
        <v>29</v>
      </c>
      <c r="C37" s="35">
        <f t="shared" si="1"/>
        <v>71</v>
      </c>
      <c r="D37" s="36">
        <f t="shared" si="2"/>
        <v>46150</v>
      </c>
      <c r="E37" s="32">
        <f t="shared" si="3"/>
        <v>46150</v>
      </c>
      <c r="F37" s="35">
        <f t="shared" si="4"/>
        <v>36920</v>
      </c>
      <c r="G37" s="32">
        <f t="shared" si="5"/>
        <v>6461.000000000001</v>
      </c>
      <c r="H37" s="32">
        <f t="shared" si="6"/>
        <v>1384.5</v>
      </c>
      <c r="I37" s="32">
        <f t="shared" si="7"/>
        <v>1384.5</v>
      </c>
      <c r="J37" s="32">
        <f t="shared" si="8"/>
        <v>6461.000000000001</v>
      </c>
      <c r="K37" s="55"/>
    </row>
    <row r="38" spans="1:11" ht="24" customHeight="1">
      <c r="A38" s="37" t="s">
        <v>47</v>
      </c>
      <c r="B38" s="40">
        <v>10</v>
      </c>
      <c r="C38" s="35">
        <f t="shared" si="1"/>
        <v>90</v>
      </c>
      <c r="D38" s="36">
        <f t="shared" si="2"/>
        <v>58500</v>
      </c>
      <c r="E38" s="32">
        <f t="shared" si="3"/>
        <v>58500</v>
      </c>
      <c r="F38" s="35">
        <f t="shared" si="4"/>
        <v>46800</v>
      </c>
      <c r="G38" s="32">
        <f t="shared" si="5"/>
        <v>8190.000000000001</v>
      </c>
      <c r="H38" s="32">
        <f t="shared" si="6"/>
        <v>1755</v>
      </c>
      <c r="I38" s="32">
        <f t="shared" si="7"/>
        <v>1755</v>
      </c>
      <c r="J38" s="32">
        <f t="shared" si="8"/>
        <v>8190.000000000001</v>
      </c>
      <c r="K38" s="55"/>
    </row>
    <row r="39" spans="1:11" ht="24" customHeight="1">
      <c r="A39" s="43" t="s">
        <v>48</v>
      </c>
      <c r="B39" s="44">
        <f>SUM(B36:B38)</f>
        <v>58</v>
      </c>
      <c r="C39" s="35">
        <f t="shared" si="1"/>
        <v>42</v>
      </c>
      <c r="D39" s="36">
        <f t="shared" si="2"/>
        <v>27300</v>
      </c>
      <c r="E39" s="32">
        <f t="shared" si="3"/>
        <v>27300</v>
      </c>
      <c r="F39" s="35">
        <f t="shared" si="4"/>
        <v>21840</v>
      </c>
      <c r="G39" s="32">
        <f t="shared" si="5"/>
        <v>3822.0000000000005</v>
      </c>
      <c r="H39" s="32">
        <f t="shared" si="6"/>
        <v>819</v>
      </c>
      <c r="I39" s="32">
        <f t="shared" si="7"/>
        <v>819</v>
      </c>
      <c r="J39" s="32">
        <f t="shared" si="8"/>
        <v>3822.0000000000005</v>
      </c>
      <c r="K39" s="55"/>
    </row>
    <row r="40" spans="1:11" ht="24" customHeight="1">
      <c r="A40" s="42" t="s">
        <v>49</v>
      </c>
      <c r="B40" s="40">
        <v>60</v>
      </c>
      <c r="C40" s="35">
        <v>340</v>
      </c>
      <c r="D40" s="36">
        <f t="shared" si="2"/>
        <v>221000</v>
      </c>
      <c r="E40" s="32">
        <f t="shared" si="3"/>
        <v>221000</v>
      </c>
      <c r="F40" s="35">
        <f t="shared" si="4"/>
        <v>176800</v>
      </c>
      <c r="G40" s="32">
        <f t="shared" si="5"/>
        <v>30940.000000000004</v>
      </c>
      <c r="H40" s="32">
        <f t="shared" si="6"/>
        <v>6630</v>
      </c>
      <c r="I40" s="32">
        <f t="shared" si="7"/>
        <v>6630</v>
      </c>
      <c r="J40" s="32">
        <v>30275.000000000004</v>
      </c>
      <c r="K40" s="30"/>
    </row>
    <row r="41" spans="1:11" ht="24" customHeight="1">
      <c r="A41" s="43" t="s">
        <v>50</v>
      </c>
      <c r="B41" s="41">
        <f>SUM(B40:B40)</f>
        <v>60</v>
      </c>
      <c r="C41" s="41">
        <f>SUM(C40:C40)</f>
        <v>340</v>
      </c>
      <c r="D41" s="36">
        <f t="shared" si="2"/>
        <v>221000</v>
      </c>
      <c r="E41" s="32">
        <f t="shared" si="3"/>
        <v>221000</v>
      </c>
      <c r="F41" s="35">
        <f t="shared" si="4"/>
        <v>176800</v>
      </c>
      <c r="G41" s="32">
        <f t="shared" si="5"/>
        <v>30940.000000000004</v>
      </c>
      <c r="H41" s="32">
        <f t="shared" si="6"/>
        <v>6630</v>
      </c>
      <c r="I41" s="32">
        <f t="shared" si="7"/>
        <v>6630</v>
      </c>
      <c r="J41" s="32">
        <v>30275.000000000004</v>
      </c>
      <c r="K41" s="55"/>
    </row>
    <row r="42" spans="1:11" ht="24" customHeight="1">
      <c r="A42" s="37" t="s">
        <v>51</v>
      </c>
      <c r="B42" s="40">
        <v>53</v>
      </c>
      <c r="C42" s="35">
        <f t="shared" si="1"/>
        <v>47</v>
      </c>
      <c r="D42" s="36">
        <f t="shared" si="2"/>
        <v>30550</v>
      </c>
      <c r="E42" s="32">
        <f t="shared" si="3"/>
        <v>30550</v>
      </c>
      <c r="F42" s="35">
        <f t="shared" si="4"/>
        <v>24440</v>
      </c>
      <c r="G42" s="32">
        <f t="shared" si="5"/>
        <v>4277</v>
      </c>
      <c r="H42" s="32">
        <f t="shared" si="6"/>
        <v>916.5</v>
      </c>
      <c r="I42" s="32">
        <f t="shared" si="7"/>
        <v>916.5</v>
      </c>
      <c r="J42" s="32">
        <f t="shared" si="8"/>
        <v>4277</v>
      </c>
      <c r="K42" s="55"/>
    </row>
    <row r="43" spans="1:11" ht="24" customHeight="1">
      <c r="A43" s="37" t="s">
        <v>52</v>
      </c>
      <c r="B43" s="40">
        <v>34</v>
      </c>
      <c r="C43" s="35">
        <f t="shared" si="1"/>
        <v>66</v>
      </c>
      <c r="D43" s="36">
        <f t="shared" si="2"/>
        <v>42900</v>
      </c>
      <c r="E43" s="32">
        <f t="shared" si="3"/>
        <v>42900</v>
      </c>
      <c r="F43" s="35">
        <f t="shared" si="4"/>
        <v>34320</v>
      </c>
      <c r="G43" s="32">
        <f t="shared" si="5"/>
        <v>6006.000000000001</v>
      </c>
      <c r="H43" s="32">
        <f t="shared" si="6"/>
        <v>1287</v>
      </c>
      <c r="I43" s="32">
        <f t="shared" si="7"/>
        <v>1287</v>
      </c>
      <c r="J43" s="32">
        <f t="shared" si="8"/>
        <v>6006.000000000001</v>
      </c>
      <c r="K43" s="55"/>
    </row>
    <row r="44" spans="1:11" ht="24" customHeight="1">
      <c r="A44" s="37" t="s">
        <v>53</v>
      </c>
      <c r="B44" s="40">
        <v>68</v>
      </c>
      <c r="C44" s="35">
        <f t="shared" si="1"/>
        <v>32</v>
      </c>
      <c r="D44" s="36">
        <f t="shared" si="2"/>
        <v>20800</v>
      </c>
      <c r="E44" s="32">
        <f t="shared" si="3"/>
        <v>20800</v>
      </c>
      <c r="F44" s="35">
        <f t="shared" si="4"/>
        <v>16640</v>
      </c>
      <c r="G44" s="32">
        <f t="shared" si="5"/>
        <v>2912.0000000000005</v>
      </c>
      <c r="H44" s="32">
        <f t="shared" si="6"/>
        <v>624</v>
      </c>
      <c r="I44" s="32">
        <f t="shared" si="7"/>
        <v>624</v>
      </c>
      <c r="J44" s="32">
        <f t="shared" si="8"/>
        <v>2912.0000000000005</v>
      </c>
      <c r="K44" s="55"/>
    </row>
    <row r="45" spans="1:11" ht="24" customHeight="1">
      <c r="A45" s="37" t="s">
        <v>54</v>
      </c>
      <c r="B45" s="40">
        <v>7</v>
      </c>
      <c r="C45" s="35">
        <f t="shared" si="1"/>
        <v>93</v>
      </c>
      <c r="D45" s="36">
        <f t="shared" si="2"/>
        <v>60450</v>
      </c>
      <c r="E45" s="32">
        <f t="shared" si="3"/>
        <v>60450</v>
      </c>
      <c r="F45" s="35">
        <f t="shared" si="4"/>
        <v>48360</v>
      </c>
      <c r="G45" s="32">
        <f t="shared" si="5"/>
        <v>8463</v>
      </c>
      <c r="H45" s="32">
        <f t="shared" si="6"/>
        <v>1813.5</v>
      </c>
      <c r="I45" s="32">
        <f t="shared" si="7"/>
        <v>1813.5</v>
      </c>
      <c r="J45" s="32">
        <f t="shared" si="8"/>
        <v>8463</v>
      </c>
      <c r="K45" s="55"/>
    </row>
    <row r="46" spans="1:11" ht="24" customHeight="1">
      <c r="A46" s="37" t="s">
        <v>55</v>
      </c>
      <c r="B46" s="40">
        <v>9</v>
      </c>
      <c r="C46" s="35">
        <f t="shared" si="1"/>
        <v>91</v>
      </c>
      <c r="D46" s="36">
        <f t="shared" si="2"/>
        <v>59150</v>
      </c>
      <c r="E46" s="32">
        <f t="shared" si="3"/>
        <v>59150</v>
      </c>
      <c r="F46" s="35">
        <f t="shared" si="4"/>
        <v>47320</v>
      </c>
      <c r="G46" s="32">
        <f t="shared" si="5"/>
        <v>8281</v>
      </c>
      <c r="H46" s="32">
        <f t="shared" si="6"/>
        <v>1774.5</v>
      </c>
      <c r="I46" s="32">
        <f t="shared" si="7"/>
        <v>1774.5</v>
      </c>
      <c r="J46" s="32">
        <f t="shared" si="8"/>
        <v>8281</v>
      </c>
      <c r="K46" s="55"/>
    </row>
    <row r="47" spans="1:11" ht="24" customHeight="1">
      <c r="A47" s="43" t="s">
        <v>56</v>
      </c>
      <c r="B47" s="44">
        <f>SUM(B42:B46)</f>
        <v>171</v>
      </c>
      <c r="C47" s="44">
        <f>SUM(C42:C46)</f>
        <v>329</v>
      </c>
      <c r="D47" s="36">
        <f t="shared" si="2"/>
        <v>213850</v>
      </c>
      <c r="E47" s="32">
        <f t="shared" si="3"/>
        <v>213850</v>
      </c>
      <c r="F47" s="35">
        <f t="shared" si="4"/>
        <v>171080</v>
      </c>
      <c r="G47" s="32">
        <f t="shared" si="5"/>
        <v>29939.000000000004</v>
      </c>
      <c r="H47" s="32">
        <f t="shared" si="6"/>
        <v>6415.5</v>
      </c>
      <c r="I47" s="32">
        <f t="shared" si="7"/>
        <v>6415.5</v>
      </c>
      <c r="J47" s="32">
        <f t="shared" si="8"/>
        <v>29939.000000000004</v>
      </c>
      <c r="K47" s="55"/>
    </row>
    <row r="48" spans="1:11" ht="24" customHeight="1">
      <c r="A48" s="37" t="s">
        <v>57</v>
      </c>
      <c r="B48" s="40">
        <v>69</v>
      </c>
      <c r="C48" s="35">
        <f t="shared" si="1"/>
        <v>31</v>
      </c>
      <c r="D48" s="36">
        <f t="shared" si="2"/>
        <v>20150</v>
      </c>
      <c r="E48" s="32">
        <f t="shared" si="3"/>
        <v>20150</v>
      </c>
      <c r="F48" s="35">
        <f t="shared" si="4"/>
        <v>16120</v>
      </c>
      <c r="G48" s="32">
        <f t="shared" si="5"/>
        <v>2821.0000000000005</v>
      </c>
      <c r="H48" s="32">
        <f t="shared" si="6"/>
        <v>604.5</v>
      </c>
      <c r="I48" s="32">
        <f t="shared" si="7"/>
        <v>604.5</v>
      </c>
      <c r="J48" s="32">
        <f t="shared" si="8"/>
        <v>2821.0000000000005</v>
      </c>
      <c r="K48" s="55"/>
    </row>
    <row r="49" spans="1:11" ht="24" customHeight="1">
      <c r="A49" s="37" t="s">
        <v>58</v>
      </c>
      <c r="B49" s="40">
        <v>51</v>
      </c>
      <c r="C49" s="35">
        <f t="shared" si="1"/>
        <v>49</v>
      </c>
      <c r="D49" s="36">
        <f t="shared" si="2"/>
        <v>31850</v>
      </c>
      <c r="E49" s="32">
        <f t="shared" si="3"/>
        <v>31850</v>
      </c>
      <c r="F49" s="35">
        <f t="shared" si="4"/>
        <v>25480</v>
      </c>
      <c r="G49" s="32">
        <f t="shared" si="5"/>
        <v>4459</v>
      </c>
      <c r="H49" s="32">
        <f t="shared" si="6"/>
        <v>955.5</v>
      </c>
      <c r="I49" s="32">
        <f t="shared" si="7"/>
        <v>955.5</v>
      </c>
      <c r="J49" s="32">
        <f t="shared" si="8"/>
        <v>4459</v>
      </c>
      <c r="K49" s="55"/>
    </row>
    <row r="50" spans="1:11" ht="24" customHeight="1">
      <c r="A50" s="37" t="s">
        <v>59</v>
      </c>
      <c r="B50" s="40">
        <v>38</v>
      </c>
      <c r="C50" s="35">
        <f t="shared" si="1"/>
        <v>62</v>
      </c>
      <c r="D50" s="36">
        <f t="shared" si="2"/>
        <v>40300</v>
      </c>
      <c r="E50" s="32">
        <f t="shared" si="3"/>
        <v>40300</v>
      </c>
      <c r="F50" s="35">
        <f t="shared" si="4"/>
        <v>32240</v>
      </c>
      <c r="G50" s="32">
        <f t="shared" si="5"/>
        <v>5642.000000000001</v>
      </c>
      <c r="H50" s="32">
        <f t="shared" si="6"/>
        <v>1209</v>
      </c>
      <c r="I50" s="32">
        <f t="shared" si="7"/>
        <v>1209</v>
      </c>
      <c r="J50" s="32">
        <f t="shared" si="8"/>
        <v>5642.000000000001</v>
      </c>
      <c r="K50" s="55"/>
    </row>
    <row r="51" spans="1:11" ht="24" customHeight="1">
      <c r="A51" s="37" t="s">
        <v>60</v>
      </c>
      <c r="B51" s="40">
        <v>47</v>
      </c>
      <c r="C51" s="35">
        <f t="shared" si="1"/>
        <v>53</v>
      </c>
      <c r="D51" s="36">
        <f t="shared" si="2"/>
        <v>34450</v>
      </c>
      <c r="E51" s="32">
        <f t="shared" si="3"/>
        <v>34450</v>
      </c>
      <c r="F51" s="35">
        <f t="shared" si="4"/>
        <v>27560</v>
      </c>
      <c r="G51" s="32">
        <f t="shared" si="5"/>
        <v>4823.000000000001</v>
      </c>
      <c r="H51" s="32">
        <f t="shared" si="6"/>
        <v>1033.5</v>
      </c>
      <c r="I51" s="32">
        <f t="shared" si="7"/>
        <v>1033.5</v>
      </c>
      <c r="J51" s="32">
        <f t="shared" si="8"/>
        <v>4823.000000000001</v>
      </c>
      <c r="K51" s="55"/>
    </row>
    <row r="52" spans="1:11" ht="24" customHeight="1">
      <c r="A52" s="37" t="s">
        <v>61</v>
      </c>
      <c r="B52" s="40">
        <v>73</v>
      </c>
      <c r="C52" s="35">
        <f t="shared" si="1"/>
        <v>27</v>
      </c>
      <c r="D52" s="36">
        <f t="shared" si="2"/>
        <v>17550</v>
      </c>
      <c r="E52" s="32">
        <f t="shared" si="3"/>
        <v>17550</v>
      </c>
      <c r="F52" s="35">
        <f t="shared" si="4"/>
        <v>14040</v>
      </c>
      <c r="G52" s="32">
        <f t="shared" si="5"/>
        <v>2457.0000000000005</v>
      </c>
      <c r="H52" s="32">
        <f t="shared" si="6"/>
        <v>526.5</v>
      </c>
      <c r="I52" s="32">
        <f t="shared" si="7"/>
        <v>526.5</v>
      </c>
      <c r="J52" s="32">
        <f t="shared" si="8"/>
        <v>2457.0000000000005</v>
      </c>
      <c r="K52" s="55"/>
    </row>
    <row r="53" spans="1:11" ht="24" customHeight="1">
      <c r="A53" s="43" t="s">
        <v>62</v>
      </c>
      <c r="B53" s="44">
        <f>SUM(B48:B52)</f>
        <v>278</v>
      </c>
      <c r="C53" s="44">
        <f>SUM(C48:C52)</f>
        <v>222</v>
      </c>
      <c r="D53" s="36">
        <f t="shared" si="2"/>
        <v>144300</v>
      </c>
      <c r="E53" s="32">
        <f t="shared" si="3"/>
        <v>144300</v>
      </c>
      <c r="F53" s="35">
        <f t="shared" si="4"/>
        <v>115440</v>
      </c>
      <c r="G53" s="32">
        <f t="shared" si="5"/>
        <v>20202.000000000004</v>
      </c>
      <c r="H53" s="32">
        <f t="shared" si="6"/>
        <v>4329</v>
      </c>
      <c r="I53" s="32">
        <f t="shared" si="7"/>
        <v>4329</v>
      </c>
      <c r="J53" s="32">
        <f t="shared" si="8"/>
        <v>20202.000000000004</v>
      </c>
      <c r="K53" s="57">
        <f>SUM(K48:K52)</f>
        <v>0</v>
      </c>
    </row>
    <row r="54" spans="1:6" ht="23.25" customHeight="1">
      <c r="A54" s="45" t="s">
        <v>63</v>
      </c>
      <c r="D54" s="46"/>
      <c r="F54" s="47" t="s">
        <v>64</v>
      </c>
    </row>
  </sheetData>
  <sheetProtection/>
  <mergeCells count="8">
    <mergeCell ref="A1:K1"/>
    <mergeCell ref="E2:I2"/>
    <mergeCell ref="A2:A3"/>
    <mergeCell ref="B2:B3"/>
    <mergeCell ref="C2:C3"/>
    <mergeCell ref="D2:D3"/>
    <mergeCell ref="J2:J3"/>
    <mergeCell ref="K2:K3"/>
  </mergeCells>
  <printOptions horizontalCentered="1"/>
  <pageMargins left="0.19652777777777777" right="0.19652777777777777" top="0.4326388888888889" bottom="0.39305555555555555" header="0.5506944444444445" footer="0.11805555555555555"/>
  <pageSetup horizontalDpi="600" verticalDpi="600" orientation="portrait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65" sqref="E65"/>
    </sheetView>
  </sheetViews>
  <sheetFormatPr defaultColWidth="9.00390625" defaultRowHeight="14.25"/>
  <cols>
    <col min="1" max="1" width="11.75390625" style="0" customWidth="1"/>
    <col min="2" max="2" width="10.375" style="0" customWidth="1"/>
    <col min="3" max="3" width="16.125" style="0" customWidth="1"/>
    <col min="4" max="4" width="16.625" style="0" customWidth="1"/>
    <col min="5" max="5" width="25.75390625" style="0" customWidth="1"/>
  </cols>
  <sheetData>
    <row r="1" spans="1:2" ht="18.75">
      <c r="A1" s="1" t="s">
        <v>65</v>
      </c>
      <c r="B1" s="2"/>
    </row>
    <row r="2" spans="1:5" ht="33.75" customHeight="1">
      <c r="A2" s="3" t="s">
        <v>66</v>
      </c>
      <c r="B2" s="3"/>
      <c r="C2" s="3"/>
      <c r="D2" s="3"/>
      <c r="E2" s="3"/>
    </row>
    <row r="3" spans="1:5" ht="39.75" customHeight="1">
      <c r="A3" s="4" t="s">
        <v>67</v>
      </c>
      <c r="B3" s="4"/>
      <c r="C3" s="5" t="s">
        <v>68</v>
      </c>
      <c r="D3" s="5"/>
      <c r="E3" s="5"/>
    </row>
    <row r="4" spans="1:5" ht="39.75" customHeight="1">
      <c r="A4" s="6" t="s">
        <v>69</v>
      </c>
      <c r="B4" s="7" t="s">
        <v>70</v>
      </c>
      <c r="C4" s="8"/>
      <c r="D4" s="8"/>
      <c r="E4" s="8"/>
    </row>
    <row r="5" spans="1:5" ht="99" customHeight="1">
      <c r="A5" s="8" t="s">
        <v>71</v>
      </c>
      <c r="B5" s="9" t="s">
        <v>72</v>
      </c>
      <c r="C5" s="9"/>
      <c r="D5" s="9"/>
      <c r="E5" s="9"/>
    </row>
    <row r="6" spans="1:5" ht="45.75" customHeight="1">
      <c r="A6" s="10" t="s">
        <v>73</v>
      </c>
      <c r="B6" s="10"/>
      <c r="C6" s="10"/>
      <c r="D6" s="10" t="s">
        <v>8</v>
      </c>
      <c r="E6" s="11" t="s">
        <v>74</v>
      </c>
    </row>
    <row r="7" spans="1:5" ht="36.75" customHeight="1">
      <c r="A7" s="12" t="s">
        <v>75</v>
      </c>
      <c r="B7" s="12"/>
      <c r="C7" s="12"/>
      <c r="D7" s="13" t="s">
        <v>76</v>
      </c>
      <c r="E7" s="14"/>
    </row>
    <row r="8" spans="1:5" ht="57.75" customHeight="1">
      <c r="A8" s="12" t="s">
        <v>77</v>
      </c>
      <c r="B8" s="12" t="s">
        <v>78</v>
      </c>
      <c r="C8" s="12" t="s">
        <v>79</v>
      </c>
      <c r="D8" s="12" t="s">
        <v>80</v>
      </c>
      <c r="E8" s="12" t="s">
        <v>81</v>
      </c>
    </row>
    <row r="9" spans="1:5" ht="50.25" customHeight="1">
      <c r="A9" s="12" t="s">
        <v>82</v>
      </c>
      <c r="B9" s="12" t="s">
        <v>83</v>
      </c>
      <c r="C9" s="12" t="s">
        <v>84</v>
      </c>
      <c r="D9" s="12">
        <v>1</v>
      </c>
      <c r="E9" s="12">
        <v>1</v>
      </c>
    </row>
    <row r="10" spans="1:5" ht="48.75" customHeight="1">
      <c r="A10" s="12" t="s">
        <v>82</v>
      </c>
      <c r="B10" s="12" t="s">
        <v>85</v>
      </c>
      <c r="C10" s="12" t="s">
        <v>86</v>
      </c>
      <c r="D10" s="12">
        <v>1</v>
      </c>
      <c r="E10" s="12">
        <v>1</v>
      </c>
    </row>
    <row r="11" spans="1:5" ht="54" customHeight="1">
      <c r="A11" s="15" t="s">
        <v>82</v>
      </c>
      <c r="B11" s="15" t="s">
        <v>85</v>
      </c>
      <c r="C11" s="15" t="s">
        <v>87</v>
      </c>
      <c r="D11" s="12">
        <v>1</v>
      </c>
      <c r="E11" s="12">
        <v>1</v>
      </c>
    </row>
    <row r="12" spans="1:5" ht="70.5" customHeight="1">
      <c r="A12" s="15" t="s">
        <v>88</v>
      </c>
      <c r="B12" s="15" t="s">
        <v>89</v>
      </c>
      <c r="C12" s="16" t="s">
        <v>90</v>
      </c>
      <c r="D12" s="17" t="s">
        <v>91</v>
      </c>
      <c r="E12" s="12" t="s">
        <v>92</v>
      </c>
    </row>
    <row r="13" spans="1:5" ht="51" customHeight="1">
      <c r="A13" s="15" t="s">
        <v>88</v>
      </c>
      <c r="B13" s="15" t="s">
        <v>85</v>
      </c>
      <c r="C13" s="16" t="s">
        <v>93</v>
      </c>
      <c r="D13" s="12">
        <v>0.9</v>
      </c>
      <c r="E13" s="12">
        <v>0.9</v>
      </c>
    </row>
    <row r="14" spans="1:5" ht="45" customHeight="1">
      <c r="A14" s="15" t="s">
        <v>94</v>
      </c>
      <c r="B14" s="15" t="s">
        <v>95</v>
      </c>
      <c r="C14" s="16" t="s">
        <v>96</v>
      </c>
      <c r="D14" s="12">
        <v>0.8</v>
      </c>
      <c r="E14" s="12">
        <v>0.8</v>
      </c>
    </row>
    <row r="15" spans="1:4" ht="28.5" customHeight="1">
      <c r="A15" s="18" t="s">
        <v>63</v>
      </c>
      <c r="B15" s="19"/>
      <c r="D15" t="s">
        <v>97</v>
      </c>
    </row>
  </sheetData>
  <sheetProtection/>
  <mergeCells count="9">
    <mergeCell ref="A2:E2"/>
    <mergeCell ref="A3:B3"/>
    <mergeCell ref="C3:E3"/>
    <mergeCell ref="B4:E4"/>
    <mergeCell ref="B5:E5"/>
    <mergeCell ref="A6:C6"/>
    <mergeCell ref="A7:C7"/>
    <mergeCell ref="D7:E7"/>
    <mergeCell ref="A15:B15"/>
  </mergeCells>
  <printOptions horizontalCentered="1"/>
  <pageMargins left="0.7083333333333334" right="0.7083333333333334" top="0.5506944444444445" bottom="0.550694444444444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吴绍华</cp:lastModifiedBy>
  <cp:lastPrinted>2018-12-11T02:11:23Z</cp:lastPrinted>
  <dcterms:created xsi:type="dcterms:W3CDTF">2013-08-16T00:26:09Z</dcterms:created>
  <dcterms:modified xsi:type="dcterms:W3CDTF">2022-05-27T02:30:43Z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