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356" windowHeight="9703" activeTab="1"/>
  </bookViews>
  <sheets>
    <sheet name="Sheet1" sheetId="1" r:id="rId1"/>
    <sheet name="Sheet2" sheetId="2" r:id="rId2"/>
    <sheet name="Sheet3" sheetId="3" r:id="rId3"/>
    <sheet name="Sheet5" sheetId="4" r:id="rId4"/>
    <sheet name="Sheet6" sheetId="5" r:id="rId5"/>
  </sheets>
  <calcPr calcId="114210"/>
</workbook>
</file>

<file path=xl/calcChain.xml><?xml version="1.0" encoding="utf-8"?>
<calcChain xmlns="http://schemas.openxmlformats.org/spreadsheetml/2006/main">
  <c r="P24" i="5"/>
  <c r="O24"/>
  <c r="N24"/>
  <c r="L24"/>
  <c r="K24"/>
  <c r="J24"/>
  <c r="H24"/>
  <c r="G24"/>
  <c r="F24"/>
  <c r="D24"/>
  <c r="C24"/>
  <c r="B24"/>
  <c r="O23"/>
  <c r="D23"/>
  <c r="C23"/>
  <c r="B23"/>
  <c r="O22"/>
  <c r="D22"/>
  <c r="C22"/>
  <c r="B22"/>
  <c r="O21"/>
  <c r="D21"/>
  <c r="C21"/>
  <c r="B21"/>
  <c r="O20"/>
  <c r="D20"/>
  <c r="C20"/>
  <c r="B20"/>
  <c r="O19"/>
  <c r="D19"/>
  <c r="C19"/>
  <c r="B19"/>
  <c r="O18"/>
  <c r="D18"/>
  <c r="C18"/>
  <c r="B18"/>
  <c r="O17"/>
  <c r="D17"/>
  <c r="C17"/>
  <c r="B17"/>
  <c r="O16"/>
  <c r="D16"/>
  <c r="C16"/>
  <c r="B16"/>
  <c r="O15"/>
  <c r="D15"/>
  <c r="C15"/>
  <c r="B15"/>
  <c r="O14"/>
  <c r="D14"/>
  <c r="C14"/>
  <c r="B14"/>
  <c r="O13"/>
  <c r="D13"/>
  <c r="C13"/>
  <c r="B13"/>
  <c r="O12"/>
  <c r="D12"/>
  <c r="C12"/>
  <c r="B12"/>
  <c r="O11"/>
  <c r="D11"/>
  <c r="C11"/>
  <c r="B11"/>
  <c r="O10"/>
  <c r="D10"/>
  <c r="C10"/>
  <c r="B10"/>
  <c r="O9"/>
  <c r="D9"/>
  <c r="C9"/>
  <c r="B9"/>
  <c r="O8"/>
  <c r="D8"/>
  <c r="C8"/>
  <c r="B8"/>
  <c r="O7"/>
  <c r="D7"/>
  <c r="C7"/>
  <c r="B7"/>
  <c r="S24" i="4"/>
  <c r="Q24"/>
  <c r="P24"/>
  <c r="O24"/>
  <c r="M24"/>
  <c r="L24"/>
  <c r="K24"/>
  <c r="I24"/>
  <c r="H24"/>
  <c r="G24"/>
  <c r="F24"/>
  <c r="E24"/>
  <c r="D2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P23"/>
  <c r="O23"/>
  <c r="F23"/>
  <c r="E23"/>
  <c r="D23"/>
  <c r="P22"/>
  <c r="O22"/>
  <c r="F22"/>
  <c r="E22"/>
  <c r="D22"/>
  <c r="P21"/>
  <c r="O21"/>
  <c r="F21"/>
  <c r="E21"/>
  <c r="D21"/>
  <c r="P20"/>
  <c r="O20"/>
  <c r="F20"/>
  <c r="E20"/>
  <c r="D20"/>
  <c r="P19"/>
  <c r="O19"/>
  <c r="F19"/>
  <c r="E19"/>
  <c r="D19"/>
  <c r="P18"/>
  <c r="O18"/>
  <c r="F18"/>
  <c r="E18"/>
  <c r="D18"/>
  <c r="P17"/>
  <c r="O17"/>
  <c r="F17"/>
  <c r="E17"/>
  <c r="D17"/>
  <c r="P16"/>
  <c r="O16"/>
  <c r="F16"/>
  <c r="E16"/>
  <c r="D16"/>
  <c r="P15"/>
  <c r="O15"/>
  <c r="F15"/>
  <c r="E15"/>
  <c r="D15"/>
  <c r="P14"/>
  <c r="O14"/>
  <c r="F14"/>
  <c r="E14"/>
  <c r="D14"/>
  <c r="P13"/>
  <c r="O13"/>
  <c r="F13"/>
  <c r="E13"/>
  <c r="D13"/>
  <c r="P12"/>
  <c r="O12"/>
  <c r="F12"/>
  <c r="E12"/>
  <c r="D12"/>
  <c r="P11"/>
  <c r="O11"/>
  <c r="F11"/>
  <c r="E11"/>
  <c r="D11"/>
  <c r="P10"/>
  <c r="O10"/>
  <c r="F10"/>
  <c r="E10"/>
  <c r="D10"/>
  <c r="P9"/>
  <c r="O9"/>
  <c r="F9"/>
  <c r="E9"/>
  <c r="D9"/>
  <c r="P8"/>
  <c r="O8"/>
  <c r="F8"/>
  <c r="E8"/>
  <c r="D8"/>
  <c r="P7"/>
  <c r="O7"/>
  <c r="F7"/>
  <c r="E7"/>
  <c r="D7"/>
  <c r="G26" i="3"/>
  <c r="F26"/>
  <c r="E26"/>
  <c r="D26"/>
  <c r="C26"/>
  <c r="B26"/>
  <c r="L29" i="2"/>
  <c r="K29"/>
  <c r="J29"/>
  <c r="I29"/>
  <c r="H29"/>
  <c r="G29"/>
  <c r="F29"/>
  <c r="E29"/>
  <c r="D29"/>
  <c r="C29"/>
  <c r="B29"/>
  <c r="G28"/>
  <c r="C28"/>
  <c r="B28"/>
  <c r="G27"/>
  <c r="C27"/>
  <c r="B27"/>
  <c r="G26"/>
  <c r="C26"/>
  <c r="B26"/>
  <c r="G25"/>
  <c r="C25"/>
  <c r="B25"/>
  <c r="G24"/>
  <c r="C24"/>
  <c r="B24"/>
  <c r="G23"/>
  <c r="C23"/>
  <c r="B23"/>
  <c r="G22"/>
  <c r="C22"/>
  <c r="B22"/>
  <c r="G21"/>
  <c r="C21"/>
  <c r="B21"/>
  <c r="G20"/>
  <c r="C20"/>
  <c r="B20"/>
  <c r="G19"/>
  <c r="C19"/>
  <c r="B19"/>
  <c r="G18"/>
  <c r="C18"/>
  <c r="B18"/>
  <c r="G17"/>
  <c r="C17"/>
  <c r="B17"/>
  <c r="G16"/>
  <c r="C16"/>
  <c r="B16"/>
  <c r="G15"/>
  <c r="C15"/>
  <c r="B15"/>
  <c r="G14"/>
  <c r="C14"/>
  <c r="B14"/>
  <c r="G13"/>
  <c r="C13"/>
  <c r="B13"/>
  <c r="G12"/>
  <c r="C12"/>
  <c r="B12"/>
  <c r="C11"/>
  <c r="B11"/>
  <c r="C10"/>
  <c r="B10"/>
  <c r="C9"/>
  <c r="B9"/>
  <c r="C8"/>
  <c r="B8"/>
  <c r="L28" i="1"/>
  <c r="K28"/>
  <c r="J28"/>
  <c r="I28"/>
  <c r="H28"/>
  <c r="G28"/>
  <c r="F28"/>
  <c r="E28"/>
  <c r="D28"/>
  <c r="C2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K27"/>
  <c r="I27"/>
  <c r="G27"/>
  <c r="D27"/>
  <c r="C27"/>
  <c r="K26"/>
  <c r="I26"/>
  <c r="G26"/>
  <c r="D26"/>
  <c r="C26"/>
  <c r="K25"/>
  <c r="I25"/>
  <c r="G25"/>
  <c r="D25"/>
  <c r="C25"/>
  <c r="K24"/>
  <c r="I24"/>
  <c r="G24"/>
  <c r="D24"/>
  <c r="C24"/>
  <c r="K23"/>
  <c r="I23"/>
  <c r="G23"/>
  <c r="D23"/>
  <c r="C23"/>
  <c r="K22"/>
  <c r="I22"/>
  <c r="G22"/>
  <c r="D22"/>
  <c r="C22"/>
  <c r="K21"/>
  <c r="I21"/>
  <c r="G21"/>
  <c r="D21"/>
  <c r="C21"/>
  <c r="K20"/>
  <c r="I20"/>
  <c r="G20"/>
  <c r="D20"/>
  <c r="C20"/>
  <c r="K19"/>
  <c r="I19"/>
  <c r="G19"/>
  <c r="D19"/>
  <c r="C19"/>
  <c r="K18"/>
  <c r="I18"/>
  <c r="G18"/>
  <c r="D18"/>
  <c r="C18"/>
  <c r="K17"/>
  <c r="I17"/>
  <c r="G17"/>
  <c r="D17"/>
  <c r="C17"/>
  <c r="K16"/>
  <c r="I16"/>
  <c r="G16"/>
  <c r="D16"/>
  <c r="C16"/>
  <c r="K15"/>
  <c r="I15"/>
  <c r="G15"/>
  <c r="D15"/>
  <c r="C15"/>
  <c r="K14"/>
  <c r="I14"/>
  <c r="G14"/>
  <c r="D14"/>
  <c r="C14"/>
  <c r="K13"/>
  <c r="I13"/>
  <c r="G13"/>
  <c r="D13"/>
  <c r="C13"/>
  <c r="K12"/>
  <c r="I12"/>
  <c r="G12"/>
  <c r="D12"/>
  <c r="C12"/>
  <c r="K11"/>
  <c r="I11"/>
  <c r="G11"/>
  <c r="D11"/>
  <c r="C11"/>
</calcChain>
</file>

<file path=xl/sharedStrings.xml><?xml version="1.0" encoding="utf-8"?>
<sst xmlns="http://schemas.openxmlformats.org/spreadsheetml/2006/main" count="206" uniqueCount="81">
  <si>
    <t>附件1-1</t>
  </si>
  <si>
    <t>栋川镇2021年大春生产（粮食作物）种植计划表</t>
  </si>
  <si>
    <t>单位：亩、吨</t>
  </si>
  <si>
    <t>粮经作物总播面积</t>
  </si>
  <si>
    <t>粮食作物</t>
  </si>
  <si>
    <t>新培育种粮大户（户）</t>
  </si>
  <si>
    <r>
      <rPr>
        <sz val="12"/>
        <rFont val="方正仿宋简体"/>
        <charset val="134"/>
      </rPr>
      <t>计划</t>
    </r>
    <r>
      <rPr>
        <sz val="12"/>
        <rFont val="方正仿宋简体"/>
        <charset val="134"/>
      </rPr>
      <t>面积</t>
    </r>
  </si>
  <si>
    <r>
      <rPr>
        <sz val="12"/>
        <rFont val="方正仿宋简体"/>
        <charset val="134"/>
      </rPr>
      <t>计划</t>
    </r>
    <r>
      <rPr>
        <sz val="12"/>
        <rFont val="方正仿宋简体"/>
        <charset val="134"/>
      </rPr>
      <t>产量</t>
    </r>
  </si>
  <si>
    <t>水稻</t>
  </si>
  <si>
    <t>玉米</t>
  </si>
  <si>
    <t>杂粮</t>
  </si>
  <si>
    <t>面积</t>
  </si>
  <si>
    <t>其中：推广优质稻面积</t>
  </si>
  <si>
    <t>产量</t>
  </si>
  <si>
    <t>东街</t>
  </si>
  <si>
    <t>南街</t>
  </si>
  <si>
    <t>西街</t>
  </si>
  <si>
    <t>北街</t>
  </si>
  <si>
    <t>长寿</t>
  </si>
  <si>
    <t>地角</t>
  </si>
  <si>
    <t>龙岗</t>
  </si>
  <si>
    <t>竹园</t>
  </si>
  <si>
    <t>马草地</t>
  </si>
  <si>
    <t>启明</t>
  </si>
  <si>
    <t>徐官坝</t>
  </si>
  <si>
    <t>蜻蛉</t>
  </si>
  <si>
    <t>清河</t>
  </si>
  <si>
    <t>仁和</t>
  </si>
  <si>
    <t>蛉丰</t>
  </si>
  <si>
    <t>包粮屯</t>
  </si>
  <si>
    <t>海埂屯</t>
  </si>
  <si>
    <t>郭家凹</t>
  </si>
  <si>
    <t>海子心</t>
  </si>
  <si>
    <t>大龙口</t>
  </si>
  <si>
    <t>白龙寺</t>
  </si>
  <si>
    <t>合计</t>
  </si>
  <si>
    <t>附件1-2</t>
  </si>
  <si>
    <t>栋川镇2021年大春生产（经济作物）种植计划表</t>
  </si>
  <si>
    <t>单位：亩、万元</t>
  </si>
  <si>
    <t>经济作物</t>
  </si>
  <si>
    <r>
      <rPr>
        <sz val="12"/>
        <rFont val="宋体"/>
        <charset val="134"/>
      </rPr>
      <t>其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中</t>
    </r>
  </si>
  <si>
    <t>新培育种植面积20亩以上或年销售收入10万元以上大户（户）</t>
  </si>
  <si>
    <r>
      <rPr>
        <sz val="12"/>
        <rFont val="方正仿宋简体"/>
        <charset val="134"/>
      </rPr>
      <t>计划</t>
    </r>
    <r>
      <rPr>
        <sz val="12"/>
        <rFont val="方正仿宋简体"/>
        <charset val="134"/>
      </rPr>
      <t>产值</t>
    </r>
  </si>
  <si>
    <t>蔬菜</t>
  </si>
  <si>
    <t>魔芋</t>
  </si>
  <si>
    <t>其它</t>
  </si>
  <si>
    <t>村（居）委会</t>
  </si>
  <si>
    <t>产值</t>
  </si>
  <si>
    <t>山药</t>
  </si>
  <si>
    <t>附件1-3</t>
  </si>
  <si>
    <t>栋川镇2021年粮食生产科技措施计划表</t>
  </si>
  <si>
    <t>单位：亩、户</t>
  </si>
  <si>
    <t>作物间套种</t>
  </si>
  <si>
    <t>水稻集中育秧</t>
  </si>
  <si>
    <t>其中：旱育秧</t>
  </si>
  <si>
    <t>良种推广</t>
  </si>
  <si>
    <t>测土配方施肥</t>
  </si>
  <si>
    <t>水稻机插秧</t>
  </si>
  <si>
    <t>附件2-1</t>
  </si>
  <si>
    <t>栋川镇2021年晚秋作物种植指导性计划表（一）</t>
  </si>
  <si>
    <t>单位：亩、吨、万元</t>
  </si>
  <si>
    <t>种植面积合计</t>
  </si>
  <si>
    <t>粮经产值合计</t>
  </si>
  <si>
    <t>粮食作物合计</t>
  </si>
  <si>
    <r>
      <rPr>
        <sz val="10"/>
        <rFont val="方正仿宋简体"/>
        <charset val="134"/>
      </rPr>
      <t>其</t>
    </r>
    <r>
      <rPr>
        <sz val="10"/>
        <rFont val="Times New Roman"/>
        <family val="1"/>
      </rPr>
      <t xml:space="preserve">   </t>
    </r>
    <r>
      <rPr>
        <sz val="10"/>
        <rFont val="方正仿宋简体"/>
        <charset val="134"/>
      </rPr>
      <t>中</t>
    </r>
  </si>
  <si>
    <t>备注：烟后套种玉米面积</t>
  </si>
  <si>
    <t>豆类</t>
  </si>
  <si>
    <t>薯类</t>
  </si>
  <si>
    <t>荞子及其它</t>
  </si>
  <si>
    <r>
      <t>备注：</t>
    </r>
    <r>
      <rPr>
        <sz val="12"/>
        <rFont val="Times New Roman"/>
        <family val="1"/>
      </rPr>
      <t>1</t>
    </r>
    <r>
      <rPr>
        <sz val="12"/>
        <rFont val="方正仿宋简体"/>
        <charset val="134"/>
      </rPr>
      <t>．预计产量参照玉米200公斤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亩，豆类</t>
    </r>
    <r>
      <rPr>
        <sz val="12"/>
        <rFont val="Times New Roman"/>
        <family val="1"/>
      </rPr>
      <t>80</t>
    </r>
    <r>
      <rPr>
        <sz val="12"/>
        <rFont val="方正仿宋简体"/>
        <charset val="134"/>
      </rPr>
      <t>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亩，薯类180公斤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亩；</t>
    </r>
  </si>
  <si>
    <r>
      <t xml:space="preserve">            2</t>
    </r>
    <r>
      <rPr>
        <sz val="12"/>
        <rFont val="方正仿宋简体"/>
        <charset val="134"/>
      </rPr>
      <t>．产值参照玉米按</t>
    </r>
    <r>
      <rPr>
        <sz val="12"/>
        <rFont val="Times New Roman"/>
        <family val="1"/>
      </rPr>
      <t>3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公斤，豆类按</t>
    </r>
    <r>
      <rPr>
        <sz val="12"/>
        <rFont val="Times New Roman"/>
        <family val="1"/>
      </rPr>
      <t>4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公斤，薯类按</t>
    </r>
    <r>
      <rPr>
        <sz val="12"/>
        <rFont val="Times New Roman"/>
        <family val="1"/>
      </rPr>
      <t>3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公斤。</t>
    </r>
  </si>
  <si>
    <t>附件2-2</t>
  </si>
  <si>
    <t>栋川镇2020年晚秋作物种植指导性计划表（二）</t>
  </si>
  <si>
    <t>经济作物合计</t>
  </si>
  <si>
    <r>
      <rPr>
        <sz val="12"/>
        <rFont val="方正仿宋简体"/>
        <charset val="134"/>
      </rPr>
      <t>其</t>
    </r>
    <r>
      <rPr>
        <sz val="12"/>
        <rFont val="Times New Roman"/>
        <family val="1"/>
      </rPr>
      <t xml:space="preserve">  </t>
    </r>
    <r>
      <rPr>
        <sz val="12"/>
        <rFont val="方正仿宋简体"/>
        <charset val="134"/>
      </rPr>
      <t>中</t>
    </r>
  </si>
  <si>
    <t>萝卜</t>
  </si>
  <si>
    <t>瓜菜类</t>
  </si>
  <si>
    <t>菜用豆</t>
  </si>
  <si>
    <r>
      <t>备注：</t>
    </r>
    <r>
      <rPr>
        <sz val="12"/>
        <rFont val="Times New Roman"/>
        <family val="1"/>
      </rPr>
      <t>1</t>
    </r>
    <r>
      <rPr>
        <sz val="12"/>
        <rFont val="方正仿宋简体"/>
        <charset val="134"/>
      </rPr>
      <t>．预计产量参照萝卜</t>
    </r>
    <r>
      <rPr>
        <sz val="12"/>
        <rFont val="Times New Roman"/>
        <family val="1"/>
      </rPr>
      <t>1800</t>
    </r>
    <r>
      <rPr>
        <sz val="12"/>
        <rFont val="方正仿宋简体"/>
        <charset val="134"/>
      </rPr>
      <t>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亩，瓜菜类</t>
    </r>
    <r>
      <rPr>
        <sz val="12"/>
        <rFont val="Times New Roman"/>
        <family val="1"/>
      </rPr>
      <t>1200</t>
    </r>
    <r>
      <rPr>
        <sz val="12"/>
        <rFont val="方正仿宋简体"/>
        <charset val="134"/>
      </rPr>
      <t>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亩，菜用豆</t>
    </r>
    <r>
      <rPr>
        <sz val="12"/>
        <rFont val="Times New Roman"/>
        <family val="1"/>
      </rPr>
      <t>1000</t>
    </r>
    <r>
      <rPr>
        <sz val="12"/>
        <rFont val="方正仿宋简体"/>
        <charset val="134"/>
      </rPr>
      <t>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亩，其它</t>
    </r>
    <r>
      <rPr>
        <sz val="12"/>
        <rFont val="Times New Roman"/>
        <family val="1"/>
      </rPr>
      <t>750</t>
    </r>
    <r>
      <rPr>
        <sz val="12"/>
        <rFont val="方正仿宋简体"/>
        <charset val="134"/>
      </rPr>
      <t>公斤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 xml:space="preserve">亩计；
</t>
    </r>
    <r>
      <rPr>
        <sz val="12"/>
        <rFont val="Times New Roman"/>
        <family val="1"/>
      </rPr>
      <t xml:space="preserve">            2</t>
    </r>
    <r>
      <rPr>
        <sz val="12"/>
        <rFont val="方正仿宋简体"/>
        <charset val="134"/>
      </rPr>
      <t>．产值参照萝卜</t>
    </r>
    <r>
      <rPr>
        <sz val="12"/>
        <rFont val="Times New Roman"/>
        <family val="1"/>
      </rPr>
      <t>1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公斤，瓜菜类</t>
    </r>
    <r>
      <rPr>
        <sz val="12"/>
        <rFont val="Times New Roman"/>
        <family val="1"/>
      </rPr>
      <t>2.17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公斤，菜用豆1.95元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公斤，其它按</t>
    </r>
    <r>
      <rPr>
        <sz val="12"/>
        <rFont val="Times New Roman"/>
        <family val="1"/>
      </rPr>
      <t>0.85</t>
    </r>
    <r>
      <rPr>
        <sz val="12"/>
        <rFont val="方正仿宋简体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方正仿宋简体"/>
        <charset val="134"/>
      </rPr>
      <t>公斤计。</t>
    </r>
  </si>
  <si>
    <t>　项目
村居委会</t>
    <phoneticPr fontId="19" type="noConversion"/>
  </si>
  <si>
    <r>
      <t xml:space="preserve">  </t>
    </r>
    <r>
      <rPr>
        <sz val="12"/>
        <rFont val="方正仿宋简体"/>
        <charset val="134"/>
      </rPr>
      <t>　　项目
村居委会</t>
    </r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</si>
</sst>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.00_);[Red]\(0.00\)"/>
    <numFmt numFmtId="179" formatCode="0.00_ 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family val="4"/>
      <charset val="134"/>
    </font>
    <font>
      <sz val="20"/>
      <name val="长城小标宋体"/>
      <charset val="134"/>
    </font>
    <font>
      <sz val="12"/>
      <name val="方正仿宋简体"/>
      <charset val="134"/>
    </font>
    <font>
      <sz val="12"/>
      <name val="Times New Roman"/>
      <family val="1"/>
    </font>
    <font>
      <sz val="11"/>
      <name val="黑体"/>
      <family val="3"/>
      <charset val="134"/>
    </font>
    <font>
      <sz val="11"/>
      <name val="宋体"/>
      <charset val="134"/>
    </font>
    <font>
      <sz val="10"/>
      <name val="方正仿宋简体"/>
      <charset val="134"/>
    </font>
    <font>
      <sz val="10"/>
      <name val="Times New Roman"/>
      <family val="1"/>
    </font>
    <font>
      <sz val="22"/>
      <name val="宋体"/>
      <charset val="134"/>
    </font>
    <font>
      <sz val="14"/>
      <name val="方正仿宋简体"/>
      <charset val="134"/>
    </font>
    <font>
      <sz val="14"/>
      <name val="Times New Roman"/>
      <family val="1"/>
    </font>
    <font>
      <sz val="16"/>
      <name val="Times New Roman"/>
      <family val="1"/>
    </font>
    <font>
      <sz val="14"/>
      <name val="宋体"/>
      <charset val="134"/>
    </font>
    <font>
      <sz val="7.5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left" vertical="distributed" wrapText="1"/>
    </xf>
    <xf numFmtId="0" fontId="16" fillId="0" borderId="15" xfId="0" applyNumberFormat="1" applyFont="1" applyFill="1" applyBorder="1" applyAlignment="1">
      <alignment horizontal="left" vertical="distributed" wrapText="1"/>
    </xf>
    <xf numFmtId="0" fontId="16" fillId="0" borderId="16" xfId="0" applyNumberFormat="1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80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28"/>
  <sheetViews>
    <sheetView view="pageBreakPreview" topLeftCell="A9" zoomScale="85" zoomScaleNormal="100" workbookViewId="0">
      <selection activeCell="O24" sqref="O24"/>
    </sheetView>
  </sheetViews>
  <sheetFormatPr defaultColWidth="9" defaultRowHeight="15.55"/>
  <cols>
    <col min="1" max="1" width="11.5" style="1" customWidth="1"/>
    <col min="2" max="4" width="12" style="1" customWidth="1"/>
    <col min="5" max="11" width="10.3984375" style="1" customWidth="1"/>
    <col min="12" max="246" width="9" style="1"/>
  </cols>
  <sheetData>
    <row r="1" spans="1:12" ht="15.65" customHeight="1">
      <c r="A1" s="28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25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21.75" customHeight="1">
      <c r="A4" s="36" t="s">
        <v>79</v>
      </c>
      <c r="B4" s="34" t="s">
        <v>3</v>
      </c>
      <c r="C4" s="34" t="s">
        <v>4</v>
      </c>
      <c r="D4" s="35"/>
      <c r="E4" s="35"/>
      <c r="F4" s="35"/>
      <c r="G4" s="35"/>
      <c r="H4" s="35"/>
      <c r="I4" s="35"/>
      <c r="J4" s="35"/>
      <c r="K4" s="35"/>
      <c r="L4" s="31" t="s">
        <v>5</v>
      </c>
    </row>
    <row r="5" spans="1:12" ht="19" customHeight="1">
      <c r="A5" s="37"/>
      <c r="B5" s="35"/>
      <c r="C5" s="34" t="s">
        <v>6</v>
      </c>
      <c r="D5" s="34" t="s">
        <v>7</v>
      </c>
      <c r="E5" s="34" t="s">
        <v>8</v>
      </c>
      <c r="F5" s="34"/>
      <c r="G5" s="35"/>
      <c r="H5" s="34" t="s">
        <v>9</v>
      </c>
      <c r="I5" s="35"/>
      <c r="J5" s="34" t="s">
        <v>10</v>
      </c>
      <c r="K5" s="35"/>
      <c r="L5" s="31"/>
    </row>
    <row r="6" spans="1:12" ht="26.35" customHeight="1">
      <c r="A6" s="38"/>
      <c r="B6" s="35"/>
      <c r="C6" s="35"/>
      <c r="D6" s="35"/>
      <c r="E6" s="4" t="s">
        <v>11</v>
      </c>
      <c r="F6" s="14" t="s">
        <v>12</v>
      </c>
      <c r="G6" s="4" t="s">
        <v>13</v>
      </c>
      <c r="H6" s="4" t="s">
        <v>11</v>
      </c>
      <c r="I6" s="4" t="s">
        <v>13</v>
      </c>
      <c r="J6" s="4" t="s">
        <v>11</v>
      </c>
      <c r="K6" s="4" t="s">
        <v>13</v>
      </c>
      <c r="L6" s="31"/>
    </row>
    <row r="7" spans="1:12" ht="18" customHeight="1">
      <c r="A7" s="7" t="s">
        <v>14</v>
      </c>
      <c r="B7" s="29">
        <f ca="1">C7+Sheet2!B8</f>
        <v>350</v>
      </c>
      <c r="C7" s="3"/>
      <c r="D7" s="3"/>
      <c r="E7" s="3"/>
      <c r="F7" s="3"/>
      <c r="G7" s="3"/>
      <c r="H7" s="3"/>
      <c r="I7" s="3"/>
      <c r="J7" s="3"/>
      <c r="K7" s="3"/>
      <c r="L7" s="7"/>
    </row>
    <row r="8" spans="1:12" ht="18" customHeight="1">
      <c r="A8" s="7" t="s">
        <v>15</v>
      </c>
      <c r="B8" s="29">
        <f ca="1">C8+Sheet2!B9</f>
        <v>300</v>
      </c>
      <c r="C8" s="3"/>
      <c r="D8" s="3"/>
      <c r="E8" s="3"/>
      <c r="F8" s="3"/>
      <c r="G8" s="3"/>
      <c r="H8" s="3"/>
      <c r="I8" s="3"/>
      <c r="J8" s="3"/>
      <c r="K8" s="3"/>
      <c r="L8" s="7"/>
    </row>
    <row r="9" spans="1:12" ht="18" customHeight="1">
      <c r="A9" s="7" t="s">
        <v>16</v>
      </c>
      <c r="B9" s="29">
        <f ca="1">C9+Sheet2!B10</f>
        <v>650</v>
      </c>
      <c r="C9" s="3"/>
      <c r="D9" s="3"/>
      <c r="E9" s="3"/>
      <c r="F9" s="3"/>
      <c r="G9" s="3"/>
      <c r="H9" s="3"/>
      <c r="I9" s="3"/>
      <c r="J9" s="3"/>
      <c r="K9" s="3"/>
      <c r="L9" s="7"/>
    </row>
    <row r="10" spans="1:12" ht="18" customHeight="1">
      <c r="A10" s="7" t="s">
        <v>17</v>
      </c>
      <c r="B10" s="29">
        <f ca="1">C10+Sheet2!B11</f>
        <v>700</v>
      </c>
      <c r="C10" s="3"/>
      <c r="D10" s="3"/>
      <c r="E10" s="3"/>
      <c r="F10" s="3"/>
      <c r="G10" s="3"/>
      <c r="H10" s="3"/>
      <c r="I10" s="3"/>
      <c r="J10" s="3"/>
      <c r="K10" s="3"/>
      <c r="L10" s="7"/>
    </row>
    <row r="11" spans="1:12" ht="18" customHeight="1">
      <c r="A11" s="5" t="s">
        <v>18</v>
      </c>
      <c r="B11" s="29">
        <f ca="1">C11+Sheet2!B12</f>
        <v>3670</v>
      </c>
      <c r="C11" s="6">
        <f t="shared" ref="C11:C27" si="0">E11+H11+J11</f>
        <v>2650</v>
      </c>
      <c r="D11" s="6">
        <f t="shared" ref="D11:D27" si="1">G11+I11+K11</f>
        <v>1262.5</v>
      </c>
      <c r="E11" s="7">
        <v>1000</v>
      </c>
      <c r="F11" s="3">
        <v>850</v>
      </c>
      <c r="G11" s="9">
        <f>E11*0.54</f>
        <v>540</v>
      </c>
      <c r="H11" s="7">
        <v>1600</v>
      </c>
      <c r="I11" s="6">
        <f>H11*0.445</f>
        <v>712</v>
      </c>
      <c r="J11" s="3">
        <v>50</v>
      </c>
      <c r="K11" s="3">
        <f>J11*0.21</f>
        <v>10.5</v>
      </c>
      <c r="L11" s="7">
        <v>1</v>
      </c>
    </row>
    <row r="12" spans="1:12" ht="18" customHeight="1">
      <c r="A12" s="5" t="s">
        <v>19</v>
      </c>
      <c r="B12" s="29">
        <f ca="1">C12+Sheet2!B13</f>
        <v>3660</v>
      </c>
      <c r="C12" s="6">
        <f t="shared" si="0"/>
        <v>2800</v>
      </c>
      <c r="D12" s="6">
        <f t="shared" si="1"/>
        <v>1324.5</v>
      </c>
      <c r="E12" s="7">
        <v>950</v>
      </c>
      <c r="F12" s="3">
        <v>800</v>
      </c>
      <c r="G12" s="9">
        <f t="shared" ref="G12:G27" si="2">E12*0.54</f>
        <v>513</v>
      </c>
      <c r="H12" s="7">
        <v>1800</v>
      </c>
      <c r="I12" s="6">
        <f t="shared" ref="I12:I27" si="3">H12*0.445</f>
        <v>801</v>
      </c>
      <c r="J12" s="3">
        <v>50</v>
      </c>
      <c r="K12" s="3">
        <f t="shared" ref="K12:K27" si="4">J12*0.21</f>
        <v>10.5</v>
      </c>
      <c r="L12" s="7"/>
    </row>
    <row r="13" spans="1:12" ht="18" customHeight="1">
      <c r="A13" s="5" t="s">
        <v>20</v>
      </c>
      <c r="B13" s="29">
        <f ca="1">C13+Sheet2!B14</f>
        <v>3870</v>
      </c>
      <c r="C13" s="6">
        <f t="shared" si="0"/>
        <v>2410</v>
      </c>
      <c r="D13" s="6">
        <f t="shared" si="1"/>
        <v>1148.5999999999999</v>
      </c>
      <c r="E13" s="7">
        <v>950</v>
      </c>
      <c r="F13" s="3">
        <v>800</v>
      </c>
      <c r="G13" s="9">
        <f t="shared" si="2"/>
        <v>513</v>
      </c>
      <c r="H13" s="7">
        <v>1400</v>
      </c>
      <c r="I13" s="6">
        <f t="shared" si="3"/>
        <v>623</v>
      </c>
      <c r="J13" s="3">
        <v>60</v>
      </c>
      <c r="K13" s="3">
        <f t="shared" si="4"/>
        <v>12.6</v>
      </c>
      <c r="L13" s="7"/>
    </row>
    <row r="14" spans="1:12" ht="18" customHeight="1">
      <c r="A14" s="5" t="s">
        <v>21</v>
      </c>
      <c r="B14" s="29">
        <f ca="1">C14+Sheet2!B15</f>
        <v>1620</v>
      </c>
      <c r="C14" s="6">
        <f t="shared" si="0"/>
        <v>1160</v>
      </c>
      <c r="D14" s="6">
        <f t="shared" si="1"/>
        <v>530.6</v>
      </c>
      <c r="E14" s="7">
        <v>300</v>
      </c>
      <c r="F14" s="3">
        <v>250</v>
      </c>
      <c r="G14" s="9">
        <f t="shared" si="2"/>
        <v>162</v>
      </c>
      <c r="H14" s="7">
        <v>800</v>
      </c>
      <c r="I14" s="6">
        <f t="shared" si="3"/>
        <v>356</v>
      </c>
      <c r="J14" s="3">
        <v>60</v>
      </c>
      <c r="K14" s="3">
        <f t="shared" si="4"/>
        <v>12.6</v>
      </c>
      <c r="L14" s="7"/>
    </row>
    <row r="15" spans="1:12" ht="18" customHeight="1">
      <c r="A15" s="5" t="s">
        <v>22</v>
      </c>
      <c r="B15" s="29">
        <f ca="1">C15+Sheet2!B16</f>
        <v>3680</v>
      </c>
      <c r="C15" s="6">
        <f t="shared" si="0"/>
        <v>3160</v>
      </c>
      <c r="D15" s="6">
        <f t="shared" si="1"/>
        <v>1496.6</v>
      </c>
      <c r="E15" s="7">
        <v>1100</v>
      </c>
      <c r="F15" s="3">
        <v>1100</v>
      </c>
      <c r="G15" s="9">
        <f t="shared" si="2"/>
        <v>594</v>
      </c>
      <c r="H15" s="7">
        <v>2000</v>
      </c>
      <c r="I15" s="6">
        <f t="shared" si="3"/>
        <v>890</v>
      </c>
      <c r="J15" s="3">
        <v>60</v>
      </c>
      <c r="K15" s="3">
        <f t="shared" si="4"/>
        <v>12.6</v>
      </c>
      <c r="L15" s="7"/>
    </row>
    <row r="16" spans="1:12" ht="18" customHeight="1">
      <c r="A16" s="5" t="s">
        <v>23</v>
      </c>
      <c r="B16" s="29">
        <f ca="1">C16+Sheet2!B17</f>
        <v>1800</v>
      </c>
      <c r="C16" s="6">
        <f t="shared" si="0"/>
        <v>1500</v>
      </c>
      <c r="D16" s="6">
        <f t="shared" si="1"/>
        <v>696</v>
      </c>
      <c r="E16" s="7">
        <v>300</v>
      </c>
      <c r="F16" s="3">
        <v>250</v>
      </c>
      <c r="G16" s="9">
        <f t="shared" si="2"/>
        <v>162</v>
      </c>
      <c r="H16" s="7">
        <v>1200</v>
      </c>
      <c r="I16" s="6">
        <f t="shared" si="3"/>
        <v>534</v>
      </c>
      <c r="J16" s="3">
        <v>0</v>
      </c>
      <c r="K16" s="3">
        <f t="shared" si="4"/>
        <v>0</v>
      </c>
      <c r="L16" s="7"/>
    </row>
    <row r="17" spans="1:12" ht="18" customHeight="1">
      <c r="A17" s="5" t="s">
        <v>24</v>
      </c>
      <c r="B17" s="29">
        <f ca="1">C17+Sheet2!B18</f>
        <v>3810</v>
      </c>
      <c r="C17" s="6">
        <f t="shared" si="0"/>
        <v>2860</v>
      </c>
      <c r="D17" s="6">
        <f t="shared" si="1"/>
        <v>1344.1</v>
      </c>
      <c r="E17" s="7">
        <v>900</v>
      </c>
      <c r="F17" s="7">
        <v>650</v>
      </c>
      <c r="G17" s="9">
        <f t="shared" si="2"/>
        <v>486</v>
      </c>
      <c r="H17" s="7">
        <v>1900</v>
      </c>
      <c r="I17" s="6">
        <f t="shared" si="3"/>
        <v>845.5</v>
      </c>
      <c r="J17" s="7">
        <v>60</v>
      </c>
      <c r="K17" s="3">
        <f t="shared" si="4"/>
        <v>12.6</v>
      </c>
      <c r="L17" s="7"/>
    </row>
    <row r="18" spans="1:12" ht="18" customHeight="1">
      <c r="A18" s="5" t="s">
        <v>25</v>
      </c>
      <c r="B18" s="29">
        <f ca="1">C18+Sheet2!B19</f>
        <v>3220</v>
      </c>
      <c r="C18" s="6">
        <f t="shared" si="0"/>
        <v>2360</v>
      </c>
      <c r="D18" s="6">
        <f t="shared" si="1"/>
        <v>1083.5999999999999</v>
      </c>
      <c r="E18" s="7">
        <v>500</v>
      </c>
      <c r="F18" s="7">
        <v>400</v>
      </c>
      <c r="G18" s="9">
        <f t="shared" si="2"/>
        <v>270</v>
      </c>
      <c r="H18" s="7">
        <v>1800</v>
      </c>
      <c r="I18" s="6">
        <f t="shared" si="3"/>
        <v>801</v>
      </c>
      <c r="J18" s="7">
        <v>60</v>
      </c>
      <c r="K18" s="3">
        <f t="shared" si="4"/>
        <v>12.6</v>
      </c>
      <c r="L18" s="7"/>
    </row>
    <row r="19" spans="1:12" ht="18" customHeight="1">
      <c r="A19" s="5" t="s">
        <v>26</v>
      </c>
      <c r="B19" s="29">
        <f ca="1">C19+Sheet2!B20</f>
        <v>4020</v>
      </c>
      <c r="C19" s="6">
        <f t="shared" si="0"/>
        <v>2960</v>
      </c>
      <c r="D19" s="6">
        <f t="shared" si="1"/>
        <v>1398.1</v>
      </c>
      <c r="E19" s="7">
        <v>1000</v>
      </c>
      <c r="F19" s="7">
        <v>750</v>
      </c>
      <c r="G19" s="9">
        <f t="shared" si="2"/>
        <v>540</v>
      </c>
      <c r="H19" s="7">
        <v>1900</v>
      </c>
      <c r="I19" s="6">
        <f t="shared" si="3"/>
        <v>845.5</v>
      </c>
      <c r="J19" s="7">
        <v>60</v>
      </c>
      <c r="K19" s="3">
        <f t="shared" si="4"/>
        <v>12.6</v>
      </c>
      <c r="L19" s="7"/>
    </row>
    <row r="20" spans="1:12" ht="18" customHeight="1">
      <c r="A20" s="5" t="s">
        <v>27</v>
      </c>
      <c r="B20" s="29">
        <f ca="1">C20+Sheet2!B21</f>
        <v>2470</v>
      </c>
      <c r="C20" s="6">
        <f t="shared" si="0"/>
        <v>1960</v>
      </c>
      <c r="D20" s="6">
        <f t="shared" si="1"/>
        <v>896.1</v>
      </c>
      <c r="E20" s="7">
        <v>400</v>
      </c>
      <c r="F20" s="7">
        <v>300</v>
      </c>
      <c r="G20" s="9">
        <f t="shared" si="2"/>
        <v>216</v>
      </c>
      <c r="H20" s="7">
        <v>1500</v>
      </c>
      <c r="I20" s="6">
        <f t="shared" si="3"/>
        <v>667.5</v>
      </c>
      <c r="J20" s="7">
        <v>60</v>
      </c>
      <c r="K20" s="3">
        <f t="shared" si="4"/>
        <v>12.6</v>
      </c>
      <c r="L20" s="7"/>
    </row>
    <row r="21" spans="1:12" ht="18" customHeight="1">
      <c r="A21" s="5" t="s">
        <v>28</v>
      </c>
      <c r="B21" s="29">
        <f ca="1">C21+Sheet2!B22</f>
        <v>3810</v>
      </c>
      <c r="C21" s="6">
        <f t="shared" si="0"/>
        <v>3360</v>
      </c>
      <c r="D21" s="6">
        <f t="shared" si="1"/>
        <v>1528.6</v>
      </c>
      <c r="E21" s="7">
        <v>500</v>
      </c>
      <c r="F21" s="7">
        <v>400</v>
      </c>
      <c r="G21" s="9">
        <f t="shared" si="2"/>
        <v>270</v>
      </c>
      <c r="H21" s="7">
        <v>2800</v>
      </c>
      <c r="I21" s="6">
        <f t="shared" si="3"/>
        <v>1246</v>
      </c>
      <c r="J21" s="7">
        <v>60</v>
      </c>
      <c r="K21" s="3">
        <f t="shared" si="4"/>
        <v>12.6</v>
      </c>
      <c r="L21" s="7"/>
    </row>
    <row r="22" spans="1:12" ht="18" customHeight="1">
      <c r="A22" s="5" t="s">
        <v>29</v>
      </c>
      <c r="B22" s="29">
        <f ca="1">C22+Sheet2!B23</f>
        <v>2900</v>
      </c>
      <c r="C22" s="6">
        <f t="shared" si="0"/>
        <v>2360</v>
      </c>
      <c r="D22" s="6">
        <f t="shared" si="1"/>
        <v>1083.5999999999999</v>
      </c>
      <c r="E22" s="7">
        <v>500</v>
      </c>
      <c r="F22" s="7">
        <v>400</v>
      </c>
      <c r="G22" s="9">
        <f t="shared" si="2"/>
        <v>270</v>
      </c>
      <c r="H22" s="7">
        <v>1800</v>
      </c>
      <c r="I22" s="6">
        <f t="shared" si="3"/>
        <v>801</v>
      </c>
      <c r="J22" s="7">
        <v>60</v>
      </c>
      <c r="K22" s="3">
        <f t="shared" si="4"/>
        <v>12.6</v>
      </c>
      <c r="L22" s="7"/>
    </row>
    <row r="23" spans="1:12" ht="18" customHeight="1">
      <c r="A23" s="5" t="s">
        <v>30</v>
      </c>
      <c r="B23" s="29">
        <f ca="1">C23+Sheet2!B24</f>
        <v>2540</v>
      </c>
      <c r="C23" s="6">
        <f t="shared" si="0"/>
        <v>1620</v>
      </c>
      <c r="D23" s="6">
        <f t="shared" si="1"/>
        <v>763.7</v>
      </c>
      <c r="E23" s="7">
        <v>500</v>
      </c>
      <c r="F23" s="7">
        <v>400</v>
      </c>
      <c r="G23" s="9">
        <f t="shared" si="2"/>
        <v>270</v>
      </c>
      <c r="H23" s="7">
        <v>1100</v>
      </c>
      <c r="I23" s="6">
        <f t="shared" si="3"/>
        <v>489.5</v>
      </c>
      <c r="J23" s="7">
        <v>20</v>
      </c>
      <c r="K23" s="3">
        <f t="shared" si="4"/>
        <v>4.2</v>
      </c>
      <c r="L23" s="7">
        <v>1</v>
      </c>
    </row>
    <row r="24" spans="1:12" ht="18" customHeight="1">
      <c r="A24" s="5" t="s">
        <v>31</v>
      </c>
      <c r="B24" s="29">
        <f ca="1">C24+Sheet2!B25</f>
        <v>3020</v>
      </c>
      <c r="C24" s="6">
        <f t="shared" si="0"/>
        <v>2360</v>
      </c>
      <c r="D24" s="6">
        <f t="shared" si="1"/>
        <v>1083.5999999999999</v>
      </c>
      <c r="E24" s="7">
        <v>500</v>
      </c>
      <c r="F24" s="7">
        <v>400</v>
      </c>
      <c r="G24" s="9">
        <f t="shared" si="2"/>
        <v>270</v>
      </c>
      <c r="H24" s="7">
        <v>1800</v>
      </c>
      <c r="I24" s="6">
        <f t="shared" si="3"/>
        <v>801</v>
      </c>
      <c r="J24" s="7">
        <v>60</v>
      </c>
      <c r="K24" s="3">
        <f t="shared" si="4"/>
        <v>12.6</v>
      </c>
      <c r="L24" s="7"/>
    </row>
    <row r="25" spans="1:12" ht="18" customHeight="1">
      <c r="A25" s="5" t="s">
        <v>32</v>
      </c>
      <c r="B25" s="29">
        <f ca="1">C25+Sheet2!B26</f>
        <v>2890</v>
      </c>
      <c r="C25" s="6">
        <f t="shared" si="0"/>
        <v>2380</v>
      </c>
      <c r="D25" s="6">
        <f t="shared" si="1"/>
        <v>1087.8</v>
      </c>
      <c r="E25" s="7">
        <v>500</v>
      </c>
      <c r="F25" s="7">
        <v>400</v>
      </c>
      <c r="G25" s="9">
        <f t="shared" si="2"/>
        <v>270</v>
      </c>
      <c r="H25" s="7">
        <v>1800</v>
      </c>
      <c r="I25" s="6">
        <f t="shared" si="3"/>
        <v>801</v>
      </c>
      <c r="J25" s="7">
        <v>80</v>
      </c>
      <c r="K25" s="3">
        <f t="shared" si="4"/>
        <v>16.8</v>
      </c>
      <c r="L25" s="7"/>
    </row>
    <row r="26" spans="1:12" ht="18" customHeight="1">
      <c r="A26" s="5" t="s">
        <v>33</v>
      </c>
      <c r="B26" s="29">
        <f ca="1">C26+Sheet2!B27</f>
        <v>5270</v>
      </c>
      <c r="C26" s="6">
        <f t="shared" si="0"/>
        <v>4500</v>
      </c>
      <c r="D26" s="6">
        <f t="shared" si="1"/>
        <v>2026.5</v>
      </c>
      <c r="E26" s="7">
        <v>500</v>
      </c>
      <c r="F26" s="7">
        <v>400</v>
      </c>
      <c r="G26" s="9">
        <f t="shared" si="2"/>
        <v>270</v>
      </c>
      <c r="H26" s="7">
        <v>3900</v>
      </c>
      <c r="I26" s="6">
        <f t="shared" si="3"/>
        <v>1735.5</v>
      </c>
      <c r="J26" s="7">
        <v>100</v>
      </c>
      <c r="K26" s="3">
        <f t="shared" si="4"/>
        <v>21</v>
      </c>
      <c r="L26" s="7"/>
    </row>
    <row r="27" spans="1:12" ht="18" customHeight="1">
      <c r="A27" s="5" t="s">
        <v>34</v>
      </c>
      <c r="B27" s="29">
        <f ca="1">C27+Sheet2!B28</f>
        <v>3750</v>
      </c>
      <c r="C27" s="6">
        <f t="shared" si="0"/>
        <v>3000</v>
      </c>
      <c r="D27" s="6">
        <f t="shared" si="1"/>
        <v>1368.5</v>
      </c>
      <c r="E27" s="7">
        <v>600</v>
      </c>
      <c r="F27" s="7">
        <v>450</v>
      </c>
      <c r="G27" s="9">
        <f t="shared" si="2"/>
        <v>324</v>
      </c>
      <c r="H27" s="7">
        <v>2300</v>
      </c>
      <c r="I27" s="6">
        <f t="shared" si="3"/>
        <v>1023.5</v>
      </c>
      <c r="J27" s="7">
        <v>100</v>
      </c>
      <c r="K27" s="3">
        <f t="shared" si="4"/>
        <v>21</v>
      </c>
      <c r="L27" s="7">
        <v>1</v>
      </c>
    </row>
    <row r="28" spans="1:12" ht="18" customHeight="1">
      <c r="A28" s="7" t="s">
        <v>35</v>
      </c>
      <c r="B28" s="30">
        <f t="shared" ref="B28:H28" si="5">SUM(B7:B27)</f>
        <v>58000</v>
      </c>
      <c r="C28" s="7">
        <f t="shared" si="5"/>
        <v>43400</v>
      </c>
      <c r="D28" s="7">
        <f t="shared" si="5"/>
        <v>20123</v>
      </c>
      <c r="E28" s="7">
        <f t="shared" si="5"/>
        <v>11000</v>
      </c>
      <c r="F28" s="7">
        <f>SUM(F11:F27)</f>
        <v>9000</v>
      </c>
      <c r="G28" s="7">
        <f t="shared" si="5"/>
        <v>5940</v>
      </c>
      <c r="H28" s="7">
        <f t="shared" si="5"/>
        <v>31400</v>
      </c>
      <c r="I28" s="7">
        <f>SUM(I7:I27)</f>
        <v>13973</v>
      </c>
      <c r="J28" s="7">
        <f>SUM(J7:J27)</f>
        <v>1000</v>
      </c>
      <c r="K28" s="7">
        <f>SUM(K7:K27)</f>
        <v>210</v>
      </c>
      <c r="L28" s="7">
        <f>SUM(L11:L27)</f>
        <v>3</v>
      </c>
    </row>
  </sheetData>
  <mergeCells count="11">
    <mergeCell ref="D5:D6"/>
    <mergeCell ref="L4:L6"/>
    <mergeCell ref="A2:L2"/>
    <mergeCell ref="A3:K3"/>
    <mergeCell ref="C4:K4"/>
    <mergeCell ref="E5:G5"/>
    <mergeCell ref="H5:I5"/>
    <mergeCell ref="J5:K5"/>
    <mergeCell ref="A4:A6"/>
    <mergeCell ref="B4:B6"/>
    <mergeCell ref="C5:C6"/>
  </mergeCells>
  <phoneticPr fontId="19" type="noConversion"/>
  <printOptions horizontalCentered="1"/>
  <pageMargins left="0.74803149606299213" right="0.74803149606299213" top="0.62992125984251968" bottom="0.62992125984251968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29"/>
  <sheetViews>
    <sheetView tabSelected="1" workbookViewId="0">
      <selection activeCell="N8" sqref="N8"/>
    </sheetView>
  </sheetViews>
  <sheetFormatPr defaultColWidth="9" defaultRowHeight="15.55"/>
  <cols>
    <col min="1" max="1" width="13.09765625" style="1" customWidth="1"/>
    <col min="2" max="11" width="10.19921875" style="1" customWidth="1"/>
    <col min="12" max="12" width="11.5" style="1" customWidth="1"/>
    <col min="13" max="15" width="6.59765625" style="1" customWidth="1"/>
    <col min="16" max="252" width="9" style="1"/>
  </cols>
  <sheetData>
    <row r="1" spans="1:15" ht="15.65" customHeight="1">
      <c r="A1" s="11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5.1" customHeight="1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17.75">
      <c r="A3" s="44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5" ht="21.75" customHeight="1">
      <c r="A4" s="40" t="s">
        <v>80</v>
      </c>
      <c r="B4" s="46" t="s">
        <v>39</v>
      </c>
      <c r="C4" s="47"/>
      <c r="D4" s="48" t="s">
        <v>40</v>
      </c>
      <c r="E4" s="49"/>
      <c r="F4" s="49"/>
      <c r="G4" s="49"/>
      <c r="H4" s="49"/>
      <c r="I4" s="49"/>
      <c r="J4" s="49"/>
      <c r="K4" s="50"/>
      <c r="L4" s="39" t="s">
        <v>41</v>
      </c>
    </row>
    <row r="5" spans="1:15" ht="23.95" customHeight="1">
      <c r="A5" s="41"/>
      <c r="B5" s="34" t="s">
        <v>6</v>
      </c>
      <c r="C5" s="34" t="s">
        <v>42</v>
      </c>
      <c r="D5" s="46" t="s">
        <v>43</v>
      </c>
      <c r="E5" s="47"/>
      <c r="F5" s="47"/>
      <c r="G5" s="54"/>
      <c r="H5" s="34" t="s">
        <v>44</v>
      </c>
      <c r="I5" s="34"/>
      <c r="J5" s="34" t="s">
        <v>45</v>
      </c>
      <c r="K5" s="35"/>
      <c r="L5" s="39"/>
    </row>
    <row r="6" spans="1:15" ht="26.35" customHeight="1">
      <c r="A6" s="41"/>
      <c r="B6" s="52"/>
      <c r="C6" s="53"/>
      <c r="D6" s="34" t="s">
        <v>11</v>
      </c>
      <c r="E6" s="34" t="s">
        <v>47</v>
      </c>
      <c r="F6" s="51" t="s">
        <v>48</v>
      </c>
      <c r="G6" s="51"/>
      <c r="H6" s="4" t="s">
        <v>11</v>
      </c>
      <c r="I6" s="4" t="s">
        <v>47</v>
      </c>
      <c r="J6" s="4" t="s">
        <v>11</v>
      </c>
      <c r="K6" s="4" t="s">
        <v>47</v>
      </c>
      <c r="L6" s="39"/>
    </row>
    <row r="7" spans="1:15" ht="26.35" customHeight="1">
      <c r="A7" s="42"/>
      <c r="B7" s="23"/>
      <c r="C7" s="24"/>
      <c r="D7" s="34"/>
      <c r="E7" s="34"/>
      <c r="F7" s="4" t="s">
        <v>11</v>
      </c>
      <c r="G7" s="4" t="s">
        <v>47</v>
      </c>
      <c r="H7" s="4"/>
      <c r="I7" s="4"/>
      <c r="J7" s="4"/>
      <c r="K7" s="4"/>
      <c r="L7" s="26"/>
    </row>
    <row r="8" spans="1:15" ht="17.05" customHeight="1">
      <c r="A8" s="7" t="s">
        <v>14</v>
      </c>
      <c r="B8" s="3">
        <f>D8+F8+H8+J8</f>
        <v>350</v>
      </c>
      <c r="C8" s="6">
        <f>E8+G8+I8+K8</f>
        <v>155</v>
      </c>
      <c r="D8" s="6">
        <v>350</v>
      </c>
      <c r="E8" s="9">
        <v>155</v>
      </c>
      <c r="F8" s="3"/>
      <c r="G8" s="3"/>
      <c r="H8" s="3"/>
      <c r="I8" s="3"/>
      <c r="J8" s="3"/>
      <c r="K8" s="3"/>
      <c r="L8" s="27"/>
    </row>
    <row r="9" spans="1:15" ht="17.05" customHeight="1">
      <c r="A9" s="7" t="s">
        <v>15</v>
      </c>
      <c r="B9" s="3">
        <f t="shared" ref="B9:B28" si="0">D9+F9+H9+J9</f>
        <v>300</v>
      </c>
      <c r="C9" s="6">
        <f t="shared" ref="C9:C28" si="1">E9+G9+I9+K9</f>
        <v>133</v>
      </c>
      <c r="D9" s="6">
        <v>300</v>
      </c>
      <c r="E9" s="9">
        <v>133</v>
      </c>
      <c r="F9" s="3"/>
      <c r="G9" s="3"/>
      <c r="H9" s="3"/>
      <c r="I9" s="3"/>
      <c r="J9" s="3"/>
      <c r="K9" s="3"/>
      <c r="L9" s="27"/>
    </row>
    <row r="10" spans="1:15" ht="17.05" customHeight="1">
      <c r="A10" s="7" t="s">
        <v>16</v>
      </c>
      <c r="B10" s="3">
        <f t="shared" si="0"/>
        <v>650</v>
      </c>
      <c r="C10" s="6">
        <f t="shared" si="1"/>
        <v>289</v>
      </c>
      <c r="D10" s="6">
        <v>650</v>
      </c>
      <c r="E10" s="9">
        <v>289</v>
      </c>
      <c r="F10" s="3"/>
      <c r="G10" s="3"/>
      <c r="H10" s="3"/>
      <c r="I10" s="3"/>
      <c r="J10" s="3"/>
      <c r="K10" s="3"/>
      <c r="L10" s="27"/>
    </row>
    <row r="11" spans="1:15" ht="17.05" customHeight="1">
      <c r="A11" s="7" t="s">
        <v>17</v>
      </c>
      <c r="B11" s="3">
        <f t="shared" si="0"/>
        <v>700</v>
      </c>
      <c r="C11" s="6">
        <f t="shared" si="1"/>
        <v>311</v>
      </c>
      <c r="D11" s="6">
        <v>700</v>
      </c>
      <c r="E11" s="9">
        <v>311</v>
      </c>
      <c r="F11" s="3"/>
      <c r="G11" s="3"/>
      <c r="H11" s="3"/>
      <c r="I11" s="3"/>
      <c r="J11" s="3"/>
      <c r="K11" s="3"/>
      <c r="L11" s="27"/>
    </row>
    <row r="12" spans="1:15" ht="17.05" customHeight="1">
      <c r="A12" s="5" t="s">
        <v>18</v>
      </c>
      <c r="B12" s="3">
        <f t="shared" si="0"/>
        <v>1020</v>
      </c>
      <c r="C12" s="6">
        <f t="shared" si="1"/>
        <v>531</v>
      </c>
      <c r="D12" s="6">
        <v>800</v>
      </c>
      <c r="E12" s="9">
        <v>355</v>
      </c>
      <c r="F12" s="3">
        <v>100</v>
      </c>
      <c r="G12" s="3">
        <f t="shared" ref="G12:G28" si="2">F12*0.8</f>
        <v>80</v>
      </c>
      <c r="H12" s="3">
        <v>60</v>
      </c>
      <c r="I12" s="3">
        <v>60</v>
      </c>
      <c r="J12" s="3">
        <v>60</v>
      </c>
      <c r="K12" s="3">
        <v>36</v>
      </c>
      <c r="L12" s="7">
        <v>3</v>
      </c>
    </row>
    <row r="13" spans="1:15" ht="17.05" customHeight="1">
      <c r="A13" s="8" t="s">
        <v>19</v>
      </c>
      <c r="B13" s="3">
        <f t="shared" si="0"/>
        <v>860</v>
      </c>
      <c r="C13" s="6">
        <f t="shared" si="1"/>
        <v>451</v>
      </c>
      <c r="D13" s="6">
        <v>700</v>
      </c>
      <c r="E13" s="9">
        <v>311</v>
      </c>
      <c r="F13" s="3">
        <v>100</v>
      </c>
      <c r="G13" s="3">
        <f t="shared" si="2"/>
        <v>80</v>
      </c>
      <c r="H13" s="3">
        <v>60</v>
      </c>
      <c r="I13" s="3">
        <v>60</v>
      </c>
      <c r="J13" s="3"/>
      <c r="K13" s="3"/>
      <c r="L13" s="7">
        <v>3</v>
      </c>
    </row>
    <row r="14" spans="1:15" ht="17.05" customHeight="1">
      <c r="A14" s="8" t="s">
        <v>20</v>
      </c>
      <c r="B14" s="3">
        <f t="shared" si="0"/>
        <v>1460</v>
      </c>
      <c r="C14" s="6">
        <f t="shared" si="1"/>
        <v>753</v>
      </c>
      <c r="D14" s="6">
        <v>1200</v>
      </c>
      <c r="E14" s="9">
        <v>533</v>
      </c>
      <c r="F14" s="3">
        <v>200</v>
      </c>
      <c r="G14" s="3">
        <f t="shared" si="2"/>
        <v>160</v>
      </c>
      <c r="H14" s="3">
        <v>60</v>
      </c>
      <c r="I14" s="3">
        <v>60</v>
      </c>
      <c r="J14" s="3"/>
      <c r="K14" s="3"/>
      <c r="L14" s="7">
        <v>3</v>
      </c>
    </row>
    <row r="15" spans="1:15" ht="17.05" customHeight="1">
      <c r="A15" s="8" t="s">
        <v>21</v>
      </c>
      <c r="B15" s="3">
        <f t="shared" si="0"/>
        <v>460</v>
      </c>
      <c r="C15" s="6">
        <f t="shared" si="1"/>
        <v>273</v>
      </c>
      <c r="D15" s="6">
        <v>300</v>
      </c>
      <c r="E15" s="9">
        <v>133</v>
      </c>
      <c r="F15" s="3">
        <v>100</v>
      </c>
      <c r="G15" s="3">
        <f t="shared" si="2"/>
        <v>80</v>
      </c>
      <c r="H15" s="3">
        <v>60</v>
      </c>
      <c r="I15" s="3">
        <v>60</v>
      </c>
      <c r="J15" s="3"/>
      <c r="K15" s="3"/>
      <c r="L15" s="7">
        <v>3</v>
      </c>
    </row>
    <row r="16" spans="1:15" ht="17.05" customHeight="1">
      <c r="A16" s="8" t="s">
        <v>22</v>
      </c>
      <c r="B16" s="3">
        <f t="shared" si="0"/>
        <v>520</v>
      </c>
      <c r="C16" s="6">
        <f t="shared" si="1"/>
        <v>305</v>
      </c>
      <c r="D16" s="6">
        <v>300</v>
      </c>
      <c r="E16" s="9">
        <v>133</v>
      </c>
      <c r="F16" s="3">
        <v>200</v>
      </c>
      <c r="G16" s="3">
        <f t="shared" si="2"/>
        <v>160</v>
      </c>
      <c r="H16" s="3">
        <v>0</v>
      </c>
      <c r="I16" s="3"/>
      <c r="J16" s="3">
        <v>20</v>
      </c>
      <c r="K16" s="3">
        <v>12</v>
      </c>
      <c r="L16" s="7">
        <v>2</v>
      </c>
    </row>
    <row r="17" spans="1:12" ht="17.05" customHeight="1">
      <c r="A17" s="5" t="s">
        <v>23</v>
      </c>
      <c r="B17" s="3">
        <f t="shared" si="0"/>
        <v>300</v>
      </c>
      <c r="C17" s="6">
        <f t="shared" si="1"/>
        <v>169</v>
      </c>
      <c r="D17" s="6">
        <v>200</v>
      </c>
      <c r="E17" s="9">
        <v>89</v>
      </c>
      <c r="F17" s="25">
        <v>100</v>
      </c>
      <c r="G17" s="3">
        <f t="shared" si="2"/>
        <v>80</v>
      </c>
      <c r="H17" s="3">
        <v>0</v>
      </c>
      <c r="I17" s="3"/>
      <c r="J17" s="25"/>
      <c r="K17" s="3"/>
      <c r="L17" s="7">
        <v>3</v>
      </c>
    </row>
    <row r="18" spans="1:12" ht="17.05" customHeight="1">
      <c r="A18" s="8" t="s">
        <v>24</v>
      </c>
      <c r="B18" s="3">
        <f t="shared" si="0"/>
        <v>950</v>
      </c>
      <c r="C18" s="6">
        <f t="shared" si="1"/>
        <v>465</v>
      </c>
      <c r="D18" s="6">
        <v>800</v>
      </c>
      <c r="E18" s="9">
        <v>355</v>
      </c>
      <c r="F18" s="7">
        <v>100</v>
      </c>
      <c r="G18" s="3">
        <f t="shared" si="2"/>
        <v>80</v>
      </c>
      <c r="H18" s="3">
        <v>0</v>
      </c>
      <c r="I18" s="3"/>
      <c r="J18" s="7">
        <v>50</v>
      </c>
      <c r="K18" s="3">
        <v>30</v>
      </c>
      <c r="L18" s="7">
        <v>3</v>
      </c>
    </row>
    <row r="19" spans="1:12" ht="17.05" customHeight="1">
      <c r="A19" s="8" t="s">
        <v>25</v>
      </c>
      <c r="B19" s="3">
        <f t="shared" si="0"/>
        <v>860</v>
      </c>
      <c r="C19" s="6">
        <f t="shared" si="1"/>
        <v>491</v>
      </c>
      <c r="D19" s="6">
        <v>700</v>
      </c>
      <c r="E19" s="9">
        <v>311</v>
      </c>
      <c r="F19" s="7">
        <v>100</v>
      </c>
      <c r="G19" s="3">
        <f t="shared" si="2"/>
        <v>80</v>
      </c>
      <c r="H19" s="3">
        <v>60</v>
      </c>
      <c r="I19" s="3">
        <v>100</v>
      </c>
      <c r="J19" s="7"/>
      <c r="K19" s="3"/>
      <c r="L19" s="7">
        <v>3</v>
      </c>
    </row>
    <row r="20" spans="1:12" ht="17.05" customHeight="1">
      <c r="A20" s="8" t="s">
        <v>26</v>
      </c>
      <c r="B20" s="3">
        <f t="shared" si="0"/>
        <v>1060</v>
      </c>
      <c r="C20" s="6">
        <f t="shared" si="1"/>
        <v>575</v>
      </c>
      <c r="D20" s="6">
        <v>800</v>
      </c>
      <c r="E20" s="9">
        <v>355</v>
      </c>
      <c r="F20" s="7">
        <v>200</v>
      </c>
      <c r="G20" s="3">
        <f t="shared" si="2"/>
        <v>160</v>
      </c>
      <c r="H20" s="3">
        <v>60</v>
      </c>
      <c r="I20" s="3">
        <v>60</v>
      </c>
      <c r="J20" s="7"/>
      <c r="K20" s="3"/>
      <c r="L20" s="7">
        <v>3</v>
      </c>
    </row>
    <row r="21" spans="1:12" ht="17.05" customHeight="1">
      <c r="A21" s="8" t="s">
        <v>27</v>
      </c>
      <c r="B21" s="3">
        <f t="shared" si="0"/>
        <v>510</v>
      </c>
      <c r="C21" s="6">
        <f t="shared" si="1"/>
        <v>343</v>
      </c>
      <c r="D21" s="6">
        <v>300</v>
      </c>
      <c r="E21" s="9">
        <v>133</v>
      </c>
      <c r="F21" s="7">
        <v>100</v>
      </c>
      <c r="G21" s="3">
        <f t="shared" si="2"/>
        <v>80</v>
      </c>
      <c r="H21" s="3">
        <v>60</v>
      </c>
      <c r="I21" s="3">
        <v>100</v>
      </c>
      <c r="J21" s="7">
        <v>50</v>
      </c>
      <c r="K21" s="3">
        <v>30</v>
      </c>
      <c r="L21" s="7">
        <v>3</v>
      </c>
    </row>
    <row r="22" spans="1:12" ht="17.05" customHeight="1">
      <c r="A22" s="8" t="s">
        <v>28</v>
      </c>
      <c r="B22" s="3">
        <f t="shared" si="0"/>
        <v>450</v>
      </c>
      <c r="C22" s="6">
        <f t="shared" si="1"/>
        <v>293</v>
      </c>
      <c r="D22" s="6">
        <v>300</v>
      </c>
      <c r="E22" s="9">
        <v>133</v>
      </c>
      <c r="F22" s="7">
        <v>100</v>
      </c>
      <c r="G22" s="3">
        <f t="shared" si="2"/>
        <v>80</v>
      </c>
      <c r="H22" s="3">
        <v>50</v>
      </c>
      <c r="I22" s="3">
        <v>80</v>
      </c>
      <c r="J22" s="7"/>
      <c r="K22" s="3"/>
      <c r="L22" s="7">
        <v>3</v>
      </c>
    </row>
    <row r="23" spans="1:12" ht="18" customHeight="1">
      <c r="A23" s="8" t="s">
        <v>29</v>
      </c>
      <c r="B23" s="3">
        <f t="shared" si="0"/>
        <v>540</v>
      </c>
      <c r="C23" s="6">
        <f t="shared" si="1"/>
        <v>313</v>
      </c>
      <c r="D23" s="6">
        <v>350</v>
      </c>
      <c r="E23" s="9">
        <v>155</v>
      </c>
      <c r="F23" s="7">
        <v>100</v>
      </c>
      <c r="G23" s="3">
        <f t="shared" si="2"/>
        <v>80</v>
      </c>
      <c r="H23" s="3">
        <v>60</v>
      </c>
      <c r="I23" s="3">
        <v>60</v>
      </c>
      <c r="J23" s="7">
        <v>30</v>
      </c>
      <c r="K23" s="3">
        <v>18</v>
      </c>
      <c r="L23" s="7">
        <v>3</v>
      </c>
    </row>
    <row r="24" spans="1:12" ht="18" customHeight="1">
      <c r="A24" s="8" t="s">
        <v>30</v>
      </c>
      <c r="B24" s="3">
        <f t="shared" si="0"/>
        <v>920</v>
      </c>
      <c r="C24" s="6">
        <f t="shared" si="1"/>
        <v>447</v>
      </c>
      <c r="D24" s="6">
        <v>800</v>
      </c>
      <c r="E24" s="9">
        <v>355</v>
      </c>
      <c r="F24" s="7">
        <v>100</v>
      </c>
      <c r="G24" s="3">
        <f t="shared" si="2"/>
        <v>80</v>
      </c>
      <c r="H24" s="3">
        <v>0</v>
      </c>
      <c r="I24" s="3"/>
      <c r="J24" s="7">
        <v>20</v>
      </c>
      <c r="K24" s="3">
        <v>12</v>
      </c>
      <c r="L24" s="7">
        <v>3</v>
      </c>
    </row>
    <row r="25" spans="1:12">
      <c r="A25" s="8" t="s">
        <v>31</v>
      </c>
      <c r="B25" s="3">
        <f t="shared" si="0"/>
        <v>660</v>
      </c>
      <c r="C25" s="6">
        <f t="shared" si="1"/>
        <v>362</v>
      </c>
      <c r="D25" s="6">
        <v>500</v>
      </c>
      <c r="E25" s="9">
        <v>222</v>
      </c>
      <c r="F25" s="7">
        <v>100</v>
      </c>
      <c r="G25" s="3">
        <f t="shared" si="2"/>
        <v>80</v>
      </c>
      <c r="H25" s="3">
        <v>60</v>
      </c>
      <c r="I25" s="3">
        <v>60</v>
      </c>
      <c r="J25" s="7"/>
      <c r="K25" s="3"/>
      <c r="L25" s="7">
        <v>3</v>
      </c>
    </row>
    <row r="26" spans="1:12">
      <c r="A26" s="8" t="s">
        <v>32</v>
      </c>
      <c r="B26" s="3">
        <f t="shared" si="0"/>
        <v>510</v>
      </c>
      <c r="C26" s="6">
        <f t="shared" si="1"/>
        <v>335</v>
      </c>
      <c r="D26" s="6">
        <v>350</v>
      </c>
      <c r="E26" s="9">
        <v>155</v>
      </c>
      <c r="F26" s="7">
        <v>100</v>
      </c>
      <c r="G26" s="3">
        <f t="shared" si="2"/>
        <v>80</v>
      </c>
      <c r="H26" s="7">
        <v>60</v>
      </c>
      <c r="I26" s="3">
        <v>100</v>
      </c>
      <c r="J26" s="7"/>
      <c r="K26" s="3"/>
      <c r="L26" s="7">
        <v>3</v>
      </c>
    </row>
    <row r="27" spans="1:12" ht="17.05" customHeight="1">
      <c r="A27" s="8" t="s">
        <v>33</v>
      </c>
      <c r="B27" s="3">
        <f t="shared" si="0"/>
        <v>770</v>
      </c>
      <c r="C27" s="6">
        <f t="shared" si="1"/>
        <v>460</v>
      </c>
      <c r="D27" s="6">
        <v>600</v>
      </c>
      <c r="E27" s="9">
        <v>268</v>
      </c>
      <c r="F27" s="7">
        <v>100</v>
      </c>
      <c r="G27" s="3">
        <f t="shared" si="2"/>
        <v>80</v>
      </c>
      <c r="H27" s="7">
        <v>50</v>
      </c>
      <c r="I27" s="3">
        <v>100</v>
      </c>
      <c r="J27" s="7">
        <v>20</v>
      </c>
      <c r="K27" s="3">
        <v>12</v>
      </c>
      <c r="L27" s="7">
        <v>3</v>
      </c>
    </row>
    <row r="28" spans="1:12">
      <c r="A28" s="8" t="s">
        <v>34</v>
      </c>
      <c r="B28" s="3">
        <f t="shared" si="0"/>
        <v>750</v>
      </c>
      <c r="C28" s="6">
        <f t="shared" si="1"/>
        <v>398</v>
      </c>
      <c r="D28" s="6">
        <v>600</v>
      </c>
      <c r="E28" s="9">
        <v>268</v>
      </c>
      <c r="F28" s="7">
        <v>100</v>
      </c>
      <c r="G28" s="3">
        <f t="shared" si="2"/>
        <v>80</v>
      </c>
      <c r="H28" s="7">
        <v>50</v>
      </c>
      <c r="I28" s="3">
        <v>50</v>
      </c>
      <c r="J28" s="7"/>
      <c r="K28" s="3"/>
      <c r="L28" s="7">
        <v>3</v>
      </c>
    </row>
    <row r="29" spans="1:12" ht="18" customHeight="1">
      <c r="A29" s="7" t="s">
        <v>35</v>
      </c>
      <c r="B29" s="7">
        <f t="shared" ref="B29:K29" si="3">SUM(B8:B28)</f>
        <v>14600</v>
      </c>
      <c r="C29" s="7">
        <f t="shared" si="3"/>
        <v>7852</v>
      </c>
      <c r="D29" s="7">
        <f t="shared" si="3"/>
        <v>11600</v>
      </c>
      <c r="E29" s="7">
        <f t="shared" si="3"/>
        <v>5152</v>
      </c>
      <c r="F29" s="7">
        <f t="shared" si="3"/>
        <v>2000</v>
      </c>
      <c r="G29" s="7">
        <f t="shared" si="3"/>
        <v>1600</v>
      </c>
      <c r="H29" s="7">
        <f t="shared" si="3"/>
        <v>750</v>
      </c>
      <c r="I29" s="7">
        <f t="shared" si="3"/>
        <v>950</v>
      </c>
      <c r="J29" s="7">
        <f t="shared" si="3"/>
        <v>250</v>
      </c>
      <c r="K29" s="7">
        <f t="shared" si="3"/>
        <v>150</v>
      </c>
      <c r="L29" s="7">
        <f>SUM(L12:L28)</f>
        <v>50</v>
      </c>
    </row>
  </sheetData>
  <mergeCells count="14">
    <mergeCell ref="C5:C6"/>
    <mergeCell ref="D6:D7"/>
    <mergeCell ref="E6:E7"/>
    <mergeCell ref="D5:G5"/>
    <mergeCell ref="H5:I5"/>
    <mergeCell ref="J5:K5"/>
    <mergeCell ref="L4:L6"/>
    <mergeCell ref="A4:A7"/>
    <mergeCell ref="A2:L2"/>
    <mergeCell ref="A3:K3"/>
    <mergeCell ref="B4:C4"/>
    <mergeCell ref="D4:K4"/>
    <mergeCell ref="F6:G6"/>
    <mergeCell ref="B5:B6"/>
  </mergeCells>
  <phoneticPr fontId="19" type="noConversion"/>
  <printOptions horizontalCentered="1"/>
  <pageMargins left="0.74803149606299213" right="0.74803149606299213" top="0.6692913385826772" bottom="0.51181102362204722" header="0.51181102362204722" footer="0.3543307086614173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Q26"/>
  <sheetViews>
    <sheetView view="pageBreakPreview" topLeftCell="A17" zoomScaleNormal="100" workbookViewId="0">
      <selection activeCell="J33" sqref="J33"/>
    </sheetView>
  </sheetViews>
  <sheetFormatPr defaultColWidth="9" defaultRowHeight="15.55"/>
  <cols>
    <col min="1" max="7" width="18.3984375" style="1" customWidth="1"/>
    <col min="8" max="251" width="9" style="1"/>
  </cols>
  <sheetData>
    <row r="1" spans="1:11">
      <c r="A1" s="11" t="s">
        <v>49</v>
      </c>
      <c r="B1" s="11"/>
      <c r="C1" s="11"/>
      <c r="D1" s="11"/>
      <c r="E1" s="11"/>
      <c r="F1" s="11"/>
      <c r="G1" s="11"/>
    </row>
    <row r="2" spans="1:11" ht="28.25">
      <c r="A2" s="55" t="s">
        <v>50</v>
      </c>
      <c r="B2" s="56"/>
      <c r="C2" s="56"/>
      <c r="D2" s="56"/>
      <c r="E2" s="56"/>
      <c r="F2" s="56"/>
      <c r="G2" s="56"/>
      <c r="H2" s="18"/>
      <c r="I2" s="18"/>
      <c r="J2" s="18"/>
      <c r="K2" s="18"/>
    </row>
    <row r="3" spans="1:11" ht="28.25">
      <c r="A3" s="44" t="s">
        <v>51</v>
      </c>
      <c r="B3" s="57"/>
      <c r="C3" s="57"/>
      <c r="D3" s="57"/>
      <c r="E3" s="57"/>
      <c r="F3" s="57"/>
      <c r="G3" s="57"/>
      <c r="H3" s="18"/>
      <c r="I3" s="18"/>
      <c r="J3" s="18"/>
      <c r="K3" s="18"/>
    </row>
    <row r="4" spans="1:11" ht="32.299999999999997" customHeight="1">
      <c r="A4" s="2" t="s">
        <v>46</v>
      </c>
      <c r="B4" s="2" t="s">
        <v>52</v>
      </c>
      <c r="C4" s="2" t="s">
        <v>53</v>
      </c>
      <c r="D4" s="2" t="s">
        <v>54</v>
      </c>
      <c r="E4" s="2" t="s">
        <v>55</v>
      </c>
      <c r="F4" s="2" t="s">
        <v>56</v>
      </c>
      <c r="G4" s="2" t="s">
        <v>57</v>
      </c>
    </row>
    <row r="5" spans="1:11" ht="18" customHeight="1">
      <c r="A5" s="7" t="s">
        <v>14</v>
      </c>
      <c r="B5" s="19"/>
      <c r="C5" s="19"/>
      <c r="D5" s="19"/>
      <c r="E5" s="19"/>
      <c r="F5" s="19"/>
      <c r="G5" s="19"/>
    </row>
    <row r="6" spans="1:11" ht="18" customHeight="1">
      <c r="A6" s="7" t="s">
        <v>15</v>
      </c>
      <c r="B6" s="19"/>
      <c r="C6" s="19"/>
      <c r="D6" s="19"/>
      <c r="E6" s="19"/>
      <c r="F6" s="19"/>
      <c r="G6" s="19"/>
    </row>
    <row r="7" spans="1:11" ht="18" customHeight="1">
      <c r="A7" s="7" t="s">
        <v>16</v>
      </c>
      <c r="B7" s="19"/>
      <c r="C7" s="19"/>
      <c r="D7" s="19"/>
      <c r="E7" s="19"/>
      <c r="F7" s="19"/>
      <c r="G7" s="19"/>
    </row>
    <row r="8" spans="1:11" ht="18" customHeight="1">
      <c r="A8" s="7" t="s">
        <v>17</v>
      </c>
      <c r="B8" s="19"/>
      <c r="C8" s="19"/>
      <c r="D8" s="19"/>
      <c r="E8" s="19"/>
      <c r="F8" s="19"/>
      <c r="G8" s="20"/>
    </row>
    <row r="9" spans="1:11" ht="18" customHeight="1">
      <c r="A9" s="5" t="s">
        <v>18</v>
      </c>
      <c r="B9" s="7">
        <v>6000</v>
      </c>
      <c r="C9" s="7">
        <v>100</v>
      </c>
      <c r="D9" s="7">
        <v>120</v>
      </c>
      <c r="E9" s="7">
        <v>3150</v>
      </c>
      <c r="F9" s="21">
        <v>5700</v>
      </c>
      <c r="G9" s="7">
        <v>200</v>
      </c>
    </row>
    <row r="10" spans="1:11" ht="18" customHeight="1">
      <c r="A10" s="8" t="s">
        <v>19</v>
      </c>
      <c r="B10" s="7">
        <v>5500</v>
      </c>
      <c r="C10" s="7">
        <v>90</v>
      </c>
      <c r="D10" s="7">
        <v>100</v>
      </c>
      <c r="E10" s="7">
        <v>3150</v>
      </c>
      <c r="F10" s="21">
        <v>5800</v>
      </c>
      <c r="G10" s="7">
        <v>200</v>
      </c>
    </row>
    <row r="11" spans="1:11" ht="18" customHeight="1">
      <c r="A11" s="8" t="s">
        <v>20</v>
      </c>
      <c r="B11" s="7">
        <v>6000</v>
      </c>
      <c r="C11" s="7">
        <v>90</v>
      </c>
      <c r="D11" s="7">
        <v>100</v>
      </c>
      <c r="E11" s="7">
        <v>3150</v>
      </c>
      <c r="F11" s="21">
        <v>5000</v>
      </c>
      <c r="G11" s="7">
        <v>200</v>
      </c>
    </row>
    <row r="12" spans="1:11" ht="18" customHeight="1">
      <c r="A12" s="8" t="s">
        <v>21</v>
      </c>
      <c r="B12" s="7">
        <v>4000</v>
      </c>
      <c r="C12" s="7">
        <v>30</v>
      </c>
      <c r="D12" s="7">
        <v>35</v>
      </c>
      <c r="E12" s="7">
        <v>2100</v>
      </c>
      <c r="F12" s="21">
        <v>2100</v>
      </c>
      <c r="G12" s="7">
        <v>100</v>
      </c>
    </row>
    <row r="13" spans="1:11" ht="18" customHeight="1">
      <c r="A13" s="8" t="s">
        <v>22</v>
      </c>
      <c r="B13" s="7">
        <v>5500</v>
      </c>
      <c r="C13" s="7">
        <v>100</v>
      </c>
      <c r="D13" s="7">
        <v>130</v>
      </c>
      <c r="E13" s="7">
        <v>2700</v>
      </c>
      <c r="F13" s="21">
        <v>4200</v>
      </c>
      <c r="G13" s="7">
        <v>210</v>
      </c>
    </row>
    <row r="14" spans="1:11" ht="18" customHeight="1">
      <c r="A14" s="5" t="s">
        <v>23</v>
      </c>
      <c r="B14" s="7">
        <v>4500</v>
      </c>
      <c r="C14" s="7">
        <v>30</v>
      </c>
      <c r="D14" s="7">
        <v>35</v>
      </c>
      <c r="E14" s="7">
        <v>2100</v>
      </c>
      <c r="F14" s="21">
        <v>2100</v>
      </c>
      <c r="G14" s="7">
        <v>60</v>
      </c>
    </row>
    <row r="15" spans="1:11" ht="18" customHeight="1">
      <c r="A15" s="8" t="s">
        <v>24</v>
      </c>
      <c r="B15" s="7">
        <v>5500</v>
      </c>
      <c r="C15" s="7">
        <v>60</v>
      </c>
      <c r="D15" s="7">
        <v>110</v>
      </c>
      <c r="E15" s="7">
        <v>2600</v>
      </c>
      <c r="F15" s="21">
        <v>4800</v>
      </c>
      <c r="G15" s="7">
        <v>140</v>
      </c>
    </row>
    <row r="16" spans="1:11" ht="18" customHeight="1">
      <c r="A16" s="8" t="s">
        <v>25</v>
      </c>
      <c r="B16" s="7">
        <v>5000</v>
      </c>
      <c r="C16" s="7">
        <v>50</v>
      </c>
      <c r="D16" s="7">
        <v>60</v>
      </c>
      <c r="E16" s="7">
        <v>2100</v>
      </c>
      <c r="F16" s="21">
        <v>3700</v>
      </c>
      <c r="G16" s="7">
        <v>90</v>
      </c>
    </row>
    <row r="17" spans="1:7" ht="18" customHeight="1">
      <c r="A17" s="8" t="s">
        <v>26</v>
      </c>
      <c r="B17" s="7">
        <v>6500</v>
      </c>
      <c r="C17" s="7">
        <v>70</v>
      </c>
      <c r="D17" s="7">
        <v>120</v>
      </c>
      <c r="E17" s="7">
        <v>3150</v>
      </c>
      <c r="F17" s="21">
        <v>5800</v>
      </c>
      <c r="G17" s="7">
        <v>160</v>
      </c>
    </row>
    <row r="18" spans="1:7" ht="18" customHeight="1">
      <c r="A18" s="8" t="s">
        <v>27</v>
      </c>
      <c r="B18" s="7">
        <v>4500</v>
      </c>
      <c r="C18" s="7">
        <v>30</v>
      </c>
      <c r="D18" s="7">
        <v>50</v>
      </c>
      <c r="E18" s="7">
        <v>2100</v>
      </c>
      <c r="F18" s="21">
        <v>3600</v>
      </c>
      <c r="G18" s="7">
        <v>60</v>
      </c>
    </row>
    <row r="19" spans="1:7" ht="18" customHeight="1">
      <c r="A19" s="8" t="s">
        <v>28</v>
      </c>
      <c r="B19" s="7">
        <v>4500</v>
      </c>
      <c r="C19" s="7">
        <v>40</v>
      </c>
      <c r="D19" s="7">
        <v>60</v>
      </c>
      <c r="E19" s="7">
        <v>2100</v>
      </c>
      <c r="F19" s="21">
        <v>3600</v>
      </c>
      <c r="G19" s="7">
        <v>80</v>
      </c>
    </row>
    <row r="20" spans="1:7" ht="18" customHeight="1">
      <c r="A20" s="8" t="s">
        <v>29</v>
      </c>
      <c r="B20" s="7">
        <v>5500</v>
      </c>
      <c r="C20" s="7">
        <v>50</v>
      </c>
      <c r="D20" s="7">
        <v>60</v>
      </c>
      <c r="E20" s="7">
        <v>2100</v>
      </c>
      <c r="F20" s="21">
        <v>4700</v>
      </c>
      <c r="G20" s="7">
        <v>80</v>
      </c>
    </row>
    <row r="21" spans="1:7" ht="18" customHeight="1">
      <c r="A21" s="8" t="s">
        <v>30</v>
      </c>
      <c r="B21" s="7">
        <v>4500</v>
      </c>
      <c r="C21" s="7">
        <v>50</v>
      </c>
      <c r="D21" s="7">
        <v>60</v>
      </c>
      <c r="E21" s="7">
        <v>1600</v>
      </c>
      <c r="F21" s="21">
        <v>3600</v>
      </c>
      <c r="G21" s="7">
        <v>80</v>
      </c>
    </row>
    <row r="22" spans="1:7" ht="18" customHeight="1">
      <c r="A22" s="8" t="s">
        <v>31</v>
      </c>
      <c r="B22" s="7">
        <v>5000</v>
      </c>
      <c r="C22" s="7">
        <v>50</v>
      </c>
      <c r="D22" s="7">
        <v>60</v>
      </c>
      <c r="E22" s="7">
        <v>2100</v>
      </c>
      <c r="F22" s="21">
        <v>4300</v>
      </c>
      <c r="G22" s="7">
        <v>80</v>
      </c>
    </row>
    <row r="23" spans="1:7" ht="18" customHeight="1">
      <c r="A23" s="8" t="s">
        <v>32</v>
      </c>
      <c r="B23" s="7">
        <v>5000</v>
      </c>
      <c r="C23" s="7">
        <v>50</v>
      </c>
      <c r="D23" s="7">
        <v>60</v>
      </c>
      <c r="E23" s="7">
        <v>2100</v>
      </c>
      <c r="F23" s="21">
        <v>3800</v>
      </c>
      <c r="G23" s="7">
        <v>80</v>
      </c>
    </row>
    <row r="24" spans="1:7" ht="18" customHeight="1">
      <c r="A24" s="8" t="s">
        <v>33</v>
      </c>
      <c r="B24" s="7">
        <v>6500</v>
      </c>
      <c r="C24" s="7">
        <v>50</v>
      </c>
      <c r="D24" s="7">
        <v>60</v>
      </c>
      <c r="E24" s="7">
        <v>3100</v>
      </c>
      <c r="F24" s="21">
        <v>6400</v>
      </c>
      <c r="G24" s="7">
        <v>80</v>
      </c>
    </row>
    <row r="25" spans="1:7" ht="18" customHeight="1">
      <c r="A25" s="8" t="s">
        <v>34</v>
      </c>
      <c r="B25" s="7">
        <v>6000</v>
      </c>
      <c r="C25" s="7">
        <v>60</v>
      </c>
      <c r="D25" s="7">
        <v>80</v>
      </c>
      <c r="E25" s="7">
        <v>2600</v>
      </c>
      <c r="F25" s="21">
        <v>4800</v>
      </c>
      <c r="G25" s="7">
        <v>100</v>
      </c>
    </row>
    <row r="26" spans="1:7" ht="18" customHeight="1">
      <c r="A26" s="7" t="s">
        <v>35</v>
      </c>
      <c r="B26" s="7">
        <f>SUM(B5:B25)</f>
        <v>90000</v>
      </c>
      <c r="C26" s="7">
        <f>SUM(C5:C25)</f>
        <v>1000</v>
      </c>
      <c r="D26" s="7">
        <f>SUM(D5:D25)</f>
        <v>1300</v>
      </c>
      <c r="E26" s="7">
        <f>SUM(E5:E25)</f>
        <v>42000</v>
      </c>
      <c r="F26" s="21">
        <f>SUM(F9:F25)</f>
        <v>74000</v>
      </c>
      <c r="G26" s="7">
        <f>SUM(G5:G25)</f>
        <v>2000</v>
      </c>
    </row>
  </sheetData>
  <mergeCells count="2">
    <mergeCell ref="A2:G2"/>
    <mergeCell ref="A3:G3"/>
  </mergeCells>
  <phoneticPr fontId="19" type="noConversion"/>
  <printOptions horizontalCentered="1"/>
  <pageMargins left="0.74803149606299213" right="0.74803149606299213" top="0.39370078740157483" bottom="0.31496062992125984" header="0.23622047244094491" footer="0.2362204724409449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view="pageBreakPreview" topLeftCell="A9" zoomScaleNormal="100" workbookViewId="0">
      <selection activeCell="V17" sqref="V17"/>
    </sheetView>
  </sheetViews>
  <sheetFormatPr defaultColWidth="9" defaultRowHeight="15.55"/>
  <cols>
    <col min="1" max="1" width="8.8984375" style="11" customWidth="1"/>
    <col min="2" max="18" width="6.8984375" style="11" customWidth="1"/>
    <col min="19" max="252" width="9" style="11"/>
  </cols>
  <sheetData>
    <row r="1" spans="1:19">
      <c r="A1" s="12" t="s">
        <v>58</v>
      </c>
      <c r="B1" s="13"/>
    </row>
    <row r="2" spans="1:19" ht="23" customHeight="1">
      <c r="A2" s="55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>
      <c r="A3" s="58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 ht="19.95" customHeight="1">
      <c r="A4" s="63" t="s">
        <v>46</v>
      </c>
      <c r="B4" s="63" t="s">
        <v>61</v>
      </c>
      <c r="C4" s="63" t="s">
        <v>62</v>
      </c>
      <c r="D4" s="66" t="s">
        <v>63</v>
      </c>
      <c r="E4" s="67"/>
      <c r="F4" s="68"/>
      <c r="G4" s="60" t="s">
        <v>64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  <c r="S4" s="63" t="s">
        <v>65</v>
      </c>
    </row>
    <row r="5" spans="1:19" ht="19.95" customHeight="1">
      <c r="A5" s="75"/>
      <c r="B5" s="75"/>
      <c r="C5" s="75"/>
      <c r="D5" s="69"/>
      <c r="E5" s="70"/>
      <c r="F5" s="71"/>
      <c r="G5" s="60" t="s">
        <v>11</v>
      </c>
      <c r="H5" s="61"/>
      <c r="I5" s="61"/>
      <c r="J5" s="62"/>
      <c r="K5" s="60" t="s">
        <v>13</v>
      </c>
      <c r="L5" s="61"/>
      <c r="M5" s="61"/>
      <c r="N5" s="62"/>
      <c r="O5" s="60" t="s">
        <v>47</v>
      </c>
      <c r="P5" s="61"/>
      <c r="Q5" s="61"/>
      <c r="R5" s="62"/>
      <c r="S5" s="64"/>
    </row>
    <row r="6" spans="1:19" ht="34.9" customHeight="1">
      <c r="A6" s="76"/>
      <c r="B6" s="76"/>
      <c r="C6" s="76"/>
      <c r="D6" s="14" t="s">
        <v>11</v>
      </c>
      <c r="E6" s="14" t="s">
        <v>13</v>
      </c>
      <c r="F6" s="14" t="s">
        <v>47</v>
      </c>
      <c r="G6" s="14" t="s">
        <v>9</v>
      </c>
      <c r="H6" s="14" t="s">
        <v>66</v>
      </c>
      <c r="I6" s="14" t="s">
        <v>67</v>
      </c>
      <c r="J6" s="14" t="s">
        <v>68</v>
      </c>
      <c r="K6" s="14" t="s">
        <v>9</v>
      </c>
      <c r="L6" s="14" t="s">
        <v>66</v>
      </c>
      <c r="M6" s="14" t="s">
        <v>67</v>
      </c>
      <c r="N6" s="14" t="s">
        <v>68</v>
      </c>
      <c r="O6" s="14" t="s">
        <v>9</v>
      </c>
      <c r="P6" s="14" t="s">
        <v>66</v>
      </c>
      <c r="Q6" s="14" t="s">
        <v>67</v>
      </c>
      <c r="R6" s="14" t="s">
        <v>68</v>
      </c>
      <c r="S6" s="65"/>
    </row>
    <row r="7" spans="1:19" ht="19.95" customHeight="1">
      <c r="A7" s="5" t="s">
        <v>18</v>
      </c>
      <c r="B7" s="15">
        <f ca="1">D7+Sheet6!B7</f>
        <v>3760</v>
      </c>
      <c r="C7" s="15">
        <f ca="1">F7+Sheet6!D7</f>
        <v>690.9</v>
      </c>
      <c r="D7" s="15">
        <f t="shared" ref="D7:D23" si="0">G7+H7+I7+J7</f>
        <v>600</v>
      </c>
      <c r="E7" s="15">
        <f t="shared" ref="E7:E23" si="1">K7+L7+M7+N7</f>
        <v>96</v>
      </c>
      <c r="F7" s="15">
        <f t="shared" ref="F7:F23" si="2">O7+P7+Q7+R7</f>
        <v>30.4</v>
      </c>
      <c r="G7" s="7">
        <v>400</v>
      </c>
      <c r="H7" s="15">
        <v>200</v>
      </c>
      <c r="I7" s="15"/>
      <c r="J7" s="15"/>
      <c r="K7" s="15">
        <v>80</v>
      </c>
      <c r="L7" s="15">
        <v>16</v>
      </c>
      <c r="M7" s="15">
        <v>0</v>
      </c>
      <c r="N7" s="15"/>
      <c r="O7" s="17">
        <f>K7*0.3</f>
        <v>24</v>
      </c>
      <c r="P7" s="17">
        <f>L7*0.4</f>
        <v>6.4</v>
      </c>
      <c r="Q7" s="15"/>
      <c r="R7" s="15"/>
      <c r="S7" s="7"/>
    </row>
    <row r="8" spans="1:19" ht="19.95" customHeight="1">
      <c r="A8" s="8" t="s">
        <v>19</v>
      </c>
      <c r="B8" s="15">
        <f ca="1">D8+Sheet6!B8</f>
        <v>2600</v>
      </c>
      <c r="C8" s="15">
        <f ca="1">F8+Sheet6!D8</f>
        <v>493.21</v>
      </c>
      <c r="D8" s="15">
        <f t="shared" si="0"/>
        <v>500</v>
      </c>
      <c r="E8" s="15">
        <f t="shared" si="1"/>
        <v>76</v>
      </c>
      <c r="F8" s="15">
        <f t="shared" si="2"/>
        <v>24.4</v>
      </c>
      <c r="G8" s="7">
        <v>300</v>
      </c>
      <c r="H8" s="15">
        <v>200</v>
      </c>
      <c r="I8" s="15"/>
      <c r="J8" s="15"/>
      <c r="K8" s="15">
        <v>60</v>
      </c>
      <c r="L8" s="15">
        <v>16</v>
      </c>
      <c r="M8" s="15">
        <v>0</v>
      </c>
      <c r="N8" s="15"/>
      <c r="O8" s="17">
        <f t="shared" ref="O8:O23" si="3">K8*0.3</f>
        <v>18</v>
      </c>
      <c r="P8" s="17">
        <f t="shared" ref="P8:P23" si="4">L8*0.4</f>
        <v>6.4</v>
      </c>
      <c r="Q8" s="15"/>
      <c r="R8" s="15"/>
      <c r="S8" s="7"/>
    </row>
    <row r="9" spans="1:19" ht="19.95" customHeight="1">
      <c r="A9" s="8" t="s">
        <v>20</v>
      </c>
      <c r="B9" s="15">
        <f ca="1">D9+Sheet6!B9</f>
        <v>3100</v>
      </c>
      <c r="C9" s="15">
        <f ca="1">F9+Sheet6!D9</f>
        <v>613.29999999999995</v>
      </c>
      <c r="D9" s="15">
        <f t="shared" si="0"/>
        <v>400</v>
      </c>
      <c r="E9" s="15">
        <f t="shared" si="1"/>
        <v>67</v>
      </c>
      <c r="F9" s="15">
        <f t="shared" si="2"/>
        <v>20.9</v>
      </c>
      <c r="G9" s="7">
        <v>250</v>
      </c>
      <c r="H9" s="15">
        <v>100</v>
      </c>
      <c r="I9" s="15">
        <v>50</v>
      </c>
      <c r="J9" s="15"/>
      <c r="K9" s="15">
        <v>50</v>
      </c>
      <c r="L9" s="15">
        <v>8</v>
      </c>
      <c r="M9" s="15">
        <v>9</v>
      </c>
      <c r="N9" s="15"/>
      <c r="O9" s="17">
        <f t="shared" si="3"/>
        <v>15</v>
      </c>
      <c r="P9" s="17">
        <f t="shared" si="4"/>
        <v>3.2</v>
      </c>
      <c r="Q9" s="15">
        <v>2.7</v>
      </c>
      <c r="R9" s="15"/>
      <c r="S9" s="7"/>
    </row>
    <row r="10" spans="1:19" ht="19.95" customHeight="1">
      <c r="A10" s="8" t="s">
        <v>21</v>
      </c>
      <c r="B10" s="15">
        <f ca="1">D10+Sheet6!B10</f>
        <v>1710</v>
      </c>
      <c r="C10" s="15">
        <f ca="1">F10+Sheet6!D10</f>
        <v>287.85999999999996</v>
      </c>
      <c r="D10" s="15">
        <f t="shared" si="0"/>
        <v>350</v>
      </c>
      <c r="E10" s="15">
        <f t="shared" si="1"/>
        <v>57</v>
      </c>
      <c r="F10" s="15">
        <f t="shared" si="2"/>
        <v>17.899999999999999</v>
      </c>
      <c r="G10" s="7">
        <v>200</v>
      </c>
      <c r="H10" s="15">
        <v>100</v>
      </c>
      <c r="I10" s="15">
        <v>50</v>
      </c>
      <c r="J10" s="15"/>
      <c r="K10" s="15">
        <v>40</v>
      </c>
      <c r="L10" s="15">
        <v>8</v>
      </c>
      <c r="M10" s="15">
        <v>9</v>
      </c>
      <c r="N10" s="15"/>
      <c r="O10" s="17">
        <f t="shared" si="3"/>
        <v>12</v>
      </c>
      <c r="P10" s="17">
        <f t="shared" si="4"/>
        <v>3.2</v>
      </c>
      <c r="Q10" s="15">
        <v>2.7</v>
      </c>
      <c r="R10" s="15"/>
      <c r="S10" s="7"/>
    </row>
    <row r="11" spans="1:19" ht="19.95" customHeight="1">
      <c r="A11" s="8" t="s">
        <v>22</v>
      </c>
      <c r="B11" s="15">
        <f ca="1">D11+Sheet6!B11</f>
        <v>2350</v>
      </c>
      <c r="C11" s="15">
        <f ca="1">F11+Sheet6!D11</f>
        <v>473.79999999999995</v>
      </c>
      <c r="D11" s="15">
        <f t="shared" si="0"/>
        <v>350</v>
      </c>
      <c r="E11" s="15">
        <f t="shared" si="1"/>
        <v>57</v>
      </c>
      <c r="F11" s="15">
        <f t="shared" si="2"/>
        <v>17.899999999999999</v>
      </c>
      <c r="G11" s="7">
        <v>200</v>
      </c>
      <c r="H11" s="15">
        <v>100</v>
      </c>
      <c r="I11" s="15">
        <v>50</v>
      </c>
      <c r="J11" s="15"/>
      <c r="K11" s="15">
        <v>40</v>
      </c>
      <c r="L11" s="15">
        <v>8</v>
      </c>
      <c r="M11" s="15">
        <v>9</v>
      </c>
      <c r="N11" s="15"/>
      <c r="O11" s="17">
        <f t="shared" si="3"/>
        <v>12</v>
      </c>
      <c r="P11" s="17">
        <f t="shared" si="4"/>
        <v>3.2</v>
      </c>
      <c r="Q11" s="15">
        <v>2.7</v>
      </c>
      <c r="R11" s="15"/>
      <c r="S11" s="7"/>
    </row>
    <row r="12" spans="1:19" ht="19.95" customHeight="1">
      <c r="A12" s="5" t="s">
        <v>23</v>
      </c>
      <c r="B12" s="15">
        <f ca="1">D12+Sheet6!B12</f>
        <v>850</v>
      </c>
      <c r="C12" s="15">
        <f ca="1">F12+Sheet6!D12</f>
        <v>128.58000000000001</v>
      </c>
      <c r="D12" s="15">
        <f t="shared" si="0"/>
        <v>350</v>
      </c>
      <c r="E12" s="15">
        <f t="shared" si="1"/>
        <v>57</v>
      </c>
      <c r="F12" s="15">
        <f t="shared" si="2"/>
        <v>17.899999999999999</v>
      </c>
      <c r="G12" s="7">
        <v>200</v>
      </c>
      <c r="H12" s="15">
        <v>100</v>
      </c>
      <c r="I12" s="15">
        <v>50</v>
      </c>
      <c r="J12" s="15"/>
      <c r="K12" s="15">
        <v>40</v>
      </c>
      <c r="L12" s="15">
        <v>8</v>
      </c>
      <c r="M12" s="15">
        <v>9</v>
      </c>
      <c r="N12" s="15"/>
      <c r="O12" s="17">
        <f t="shared" si="3"/>
        <v>12</v>
      </c>
      <c r="P12" s="17">
        <f t="shared" si="4"/>
        <v>3.2</v>
      </c>
      <c r="Q12" s="15">
        <v>2.7</v>
      </c>
      <c r="R12" s="15"/>
      <c r="S12" s="7"/>
    </row>
    <row r="13" spans="1:19" ht="19.95" customHeight="1">
      <c r="A13" s="8" t="s">
        <v>24</v>
      </c>
      <c r="B13" s="15">
        <f ca="1">D13+Sheet6!B13</f>
        <v>3500</v>
      </c>
      <c r="C13" s="15">
        <f ca="1">F13+Sheet6!D13</f>
        <v>635.43999999999994</v>
      </c>
      <c r="D13" s="15">
        <f t="shared" si="0"/>
        <v>600</v>
      </c>
      <c r="E13" s="15">
        <f t="shared" si="1"/>
        <v>96</v>
      </c>
      <c r="F13" s="15">
        <f t="shared" si="2"/>
        <v>30.4</v>
      </c>
      <c r="G13" s="7">
        <v>400</v>
      </c>
      <c r="H13" s="16">
        <v>200</v>
      </c>
      <c r="I13" s="16"/>
      <c r="J13" s="16"/>
      <c r="K13" s="15">
        <v>80</v>
      </c>
      <c r="L13" s="15">
        <v>16</v>
      </c>
      <c r="M13" s="15">
        <v>0</v>
      </c>
      <c r="N13" s="16"/>
      <c r="O13" s="17">
        <f t="shared" si="3"/>
        <v>24</v>
      </c>
      <c r="P13" s="17">
        <f t="shared" si="4"/>
        <v>6.4</v>
      </c>
      <c r="Q13" s="15"/>
      <c r="R13" s="16"/>
      <c r="S13" s="7"/>
    </row>
    <row r="14" spans="1:19" ht="19.95" customHeight="1">
      <c r="A14" s="8" t="s">
        <v>25</v>
      </c>
      <c r="B14" s="15">
        <f ca="1">D14+Sheet6!B14</f>
        <v>2250</v>
      </c>
      <c r="C14" s="15">
        <f ca="1">F14+Sheet6!D14</f>
        <v>414.44</v>
      </c>
      <c r="D14" s="15">
        <f t="shared" si="0"/>
        <v>450</v>
      </c>
      <c r="E14" s="15">
        <f t="shared" si="1"/>
        <v>77</v>
      </c>
      <c r="F14" s="15">
        <f t="shared" si="2"/>
        <v>23.9</v>
      </c>
      <c r="G14" s="7">
        <v>300</v>
      </c>
      <c r="H14" s="16">
        <v>100</v>
      </c>
      <c r="I14" s="16">
        <v>50</v>
      </c>
      <c r="J14" s="16"/>
      <c r="K14" s="15">
        <v>60</v>
      </c>
      <c r="L14" s="15">
        <v>8</v>
      </c>
      <c r="M14" s="15">
        <v>9</v>
      </c>
      <c r="N14" s="16"/>
      <c r="O14" s="17">
        <f t="shared" si="3"/>
        <v>18</v>
      </c>
      <c r="P14" s="17">
        <f t="shared" si="4"/>
        <v>3.2</v>
      </c>
      <c r="Q14" s="15">
        <v>2.7</v>
      </c>
      <c r="R14" s="16"/>
      <c r="S14" s="7"/>
    </row>
    <row r="15" spans="1:19" ht="19.95" customHeight="1">
      <c r="A15" s="8" t="s">
        <v>26</v>
      </c>
      <c r="B15" s="15">
        <f ca="1">D15+Sheet6!B15</f>
        <v>4200</v>
      </c>
      <c r="C15" s="15">
        <f ca="1">F15+Sheet6!D15</f>
        <v>771.93999999999994</v>
      </c>
      <c r="D15" s="15">
        <f t="shared" si="0"/>
        <v>600</v>
      </c>
      <c r="E15" s="15">
        <f t="shared" si="1"/>
        <v>96</v>
      </c>
      <c r="F15" s="15">
        <f t="shared" si="2"/>
        <v>30.4</v>
      </c>
      <c r="G15" s="7">
        <v>400</v>
      </c>
      <c r="H15" s="16">
        <v>200</v>
      </c>
      <c r="I15" s="16"/>
      <c r="J15" s="16"/>
      <c r="K15" s="15">
        <v>80</v>
      </c>
      <c r="L15" s="15">
        <v>16</v>
      </c>
      <c r="M15" s="15">
        <v>0</v>
      </c>
      <c r="N15" s="16"/>
      <c r="O15" s="17">
        <f t="shared" si="3"/>
        <v>24</v>
      </c>
      <c r="P15" s="17">
        <f t="shared" si="4"/>
        <v>6.4</v>
      </c>
      <c r="Q15" s="15"/>
      <c r="R15" s="16"/>
      <c r="S15" s="7"/>
    </row>
    <row r="16" spans="1:19" ht="19.95" customHeight="1">
      <c r="A16" s="8" t="s">
        <v>27</v>
      </c>
      <c r="B16" s="15">
        <f ca="1">D16+Sheet6!B16</f>
        <v>1400</v>
      </c>
      <c r="C16" s="15">
        <f ca="1">F16+Sheet6!D16</f>
        <v>215.64</v>
      </c>
      <c r="D16" s="15">
        <f t="shared" si="0"/>
        <v>340</v>
      </c>
      <c r="E16" s="15">
        <f t="shared" si="1"/>
        <v>55.2</v>
      </c>
      <c r="F16" s="15">
        <f t="shared" si="2"/>
        <v>17.36</v>
      </c>
      <c r="G16" s="7">
        <v>200</v>
      </c>
      <c r="H16" s="16">
        <v>100</v>
      </c>
      <c r="I16" s="16">
        <v>40</v>
      </c>
      <c r="J16" s="16"/>
      <c r="K16" s="15">
        <v>40</v>
      </c>
      <c r="L16" s="15">
        <v>8</v>
      </c>
      <c r="M16" s="15">
        <v>7.2</v>
      </c>
      <c r="N16" s="16"/>
      <c r="O16" s="17">
        <f t="shared" si="3"/>
        <v>12</v>
      </c>
      <c r="P16" s="17">
        <f t="shared" si="4"/>
        <v>3.2</v>
      </c>
      <c r="Q16" s="15">
        <v>2.16</v>
      </c>
      <c r="R16" s="16"/>
      <c r="S16" s="7"/>
    </row>
    <row r="17" spans="1:19" ht="19.95" customHeight="1">
      <c r="A17" s="8" t="s">
        <v>28</v>
      </c>
      <c r="B17" s="15">
        <f ca="1">D17+Sheet6!B17</f>
        <v>1580</v>
      </c>
      <c r="C17" s="15">
        <f ca="1">F17+Sheet6!D17</f>
        <v>253.56</v>
      </c>
      <c r="D17" s="15">
        <f t="shared" si="0"/>
        <v>320</v>
      </c>
      <c r="E17" s="15">
        <f t="shared" si="1"/>
        <v>51.6</v>
      </c>
      <c r="F17" s="15">
        <f t="shared" si="2"/>
        <v>16.28</v>
      </c>
      <c r="G17" s="7">
        <v>200</v>
      </c>
      <c r="H17" s="7">
        <v>100</v>
      </c>
      <c r="I17" s="7">
        <v>20</v>
      </c>
      <c r="J17" s="7"/>
      <c r="K17" s="15">
        <v>40</v>
      </c>
      <c r="L17" s="15">
        <v>8</v>
      </c>
      <c r="M17" s="15">
        <v>3.6</v>
      </c>
      <c r="N17" s="7"/>
      <c r="O17" s="17">
        <f t="shared" si="3"/>
        <v>12</v>
      </c>
      <c r="P17" s="17">
        <f t="shared" si="4"/>
        <v>3.2</v>
      </c>
      <c r="Q17" s="15">
        <v>1.08</v>
      </c>
      <c r="R17" s="7"/>
      <c r="S17" s="7"/>
    </row>
    <row r="18" spans="1:19" ht="19.95" customHeight="1">
      <c r="A18" s="8" t="s">
        <v>29</v>
      </c>
      <c r="B18" s="15">
        <f ca="1">D18+Sheet6!B18</f>
        <v>3370</v>
      </c>
      <c r="C18" s="15">
        <f ca="1">F18+Sheet6!D18</f>
        <v>623.43000000000006</v>
      </c>
      <c r="D18" s="15">
        <f t="shared" si="0"/>
        <v>470</v>
      </c>
      <c r="E18" s="15">
        <f t="shared" si="1"/>
        <v>80.599999999999994</v>
      </c>
      <c r="F18" s="15">
        <f t="shared" si="2"/>
        <v>24.98</v>
      </c>
      <c r="G18" s="7">
        <v>350</v>
      </c>
      <c r="H18" s="7">
        <v>100</v>
      </c>
      <c r="I18" s="7">
        <v>20</v>
      </c>
      <c r="J18" s="7"/>
      <c r="K18" s="15">
        <v>69</v>
      </c>
      <c r="L18" s="15">
        <v>8</v>
      </c>
      <c r="M18" s="15">
        <v>3.6</v>
      </c>
      <c r="N18" s="7"/>
      <c r="O18" s="17">
        <f t="shared" si="3"/>
        <v>20.7</v>
      </c>
      <c r="P18" s="17">
        <f t="shared" si="4"/>
        <v>3.2</v>
      </c>
      <c r="Q18" s="15">
        <v>1.08</v>
      </c>
      <c r="R18" s="7"/>
      <c r="S18" s="7"/>
    </row>
    <row r="19" spans="1:19" ht="19.95" customHeight="1">
      <c r="A19" s="8" t="s">
        <v>30</v>
      </c>
      <c r="B19" s="15">
        <f ca="1">D19+Sheet6!B19</f>
        <v>1820</v>
      </c>
      <c r="C19" s="15">
        <f ca="1">F19+Sheet6!D19</f>
        <v>321.66000000000003</v>
      </c>
      <c r="D19" s="15">
        <f t="shared" si="0"/>
        <v>320</v>
      </c>
      <c r="E19" s="15">
        <f t="shared" si="1"/>
        <v>50.6</v>
      </c>
      <c r="F19" s="15">
        <f t="shared" si="2"/>
        <v>15.98</v>
      </c>
      <c r="G19" s="7">
        <v>200</v>
      </c>
      <c r="H19" s="7">
        <v>100</v>
      </c>
      <c r="I19" s="7">
        <v>20</v>
      </c>
      <c r="J19" s="7"/>
      <c r="K19" s="15">
        <v>39</v>
      </c>
      <c r="L19" s="15">
        <v>8</v>
      </c>
      <c r="M19" s="15">
        <v>3.6</v>
      </c>
      <c r="N19" s="7"/>
      <c r="O19" s="17">
        <f t="shared" si="3"/>
        <v>11.7</v>
      </c>
      <c r="P19" s="17">
        <f t="shared" si="4"/>
        <v>3.2</v>
      </c>
      <c r="Q19" s="15">
        <v>1.08</v>
      </c>
      <c r="R19" s="7"/>
      <c r="S19" s="7"/>
    </row>
    <row r="20" spans="1:19" ht="19.95" customHeight="1">
      <c r="A20" s="8" t="s">
        <v>31</v>
      </c>
      <c r="B20" s="15">
        <f ca="1">D20+Sheet6!B20</f>
        <v>3330</v>
      </c>
      <c r="C20" s="15">
        <f ca="1">F20+Sheet6!D20</f>
        <v>640.72</v>
      </c>
      <c r="D20" s="15">
        <f t="shared" si="0"/>
        <v>530</v>
      </c>
      <c r="E20" s="15">
        <f t="shared" si="1"/>
        <v>93.4</v>
      </c>
      <c r="F20" s="15">
        <f t="shared" si="2"/>
        <v>28.82</v>
      </c>
      <c r="G20" s="7">
        <v>400</v>
      </c>
      <c r="H20" s="7">
        <v>100</v>
      </c>
      <c r="I20" s="7">
        <v>30</v>
      </c>
      <c r="J20" s="7"/>
      <c r="K20" s="15">
        <v>80</v>
      </c>
      <c r="L20" s="15">
        <v>8</v>
      </c>
      <c r="M20" s="15">
        <v>5.4</v>
      </c>
      <c r="N20" s="7"/>
      <c r="O20" s="17">
        <f t="shared" si="3"/>
        <v>24</v>
      </c>
      <c r="P20" s="17">
        <f t="shared" si="4"/>
        <v>3.2</v>
      </c>
      <c r="Q20" s="15">
        <v>1.62</v>
      </c>
      <c r="R20" s="7"/>
      <c r="S20" s="7">
        <v>300</v>
      </c>
    </row>
    <row r="21" spans="1:19" ht="19.95" customHeight="1">
      <c r="A21" s="8" t="s">
        <v>32</v>
      </c>
      <c r="B21" s="15">
        <f ca="1">D21+Sheet6!B21</f>
        <v>1980</v>
      </c>
      <c r="C21" s="15">
        <f ca="1">F21+Sheet6!D21</f>
        <v>317.76</v>
      </c>
      <c r="D21" s="15">
        <f t="shared" si="0"/>
        <v>420</v>
      </c>
      <c r="E21" s="15">
        <f t="shared" si="1"/>
        <v>70.599999999999994</v>
      </c>
      <c r="F21" s="15">
        <f t="shared" si="2"/>
        <v>21.98</v>
      </c>
      <c r="G21" s="7">
        <v>300</v>
      </c>
      <c r="H21" s="7">
        <v>100</v>
      </c>
      <c r="I21" s="7">
        <v>20</v>
      </c>
      <c r="J21" s="7"/>
      <c r="K21" s="15">
        <v>59</v>
      </c>
      <c r="L21" s="15">
        <v>8</v>
      </c>
      <c r="M21" s="15">
        <v>3.6</v>
      </c>
      <c r="N21" s="7"/>
      <c r="O21" s="17">
        <f t="shared" si="3"/>
        <v>17.7</v>
      </c>
      <c r="P21" s="17">
        <f t="shared" si="4"/>
        <v>3.2</v>
      </c>
      <c r="Q21" s="15">
        <v>1.08</v>
      </c>
      <c r="R21" s="7"/>
      <c r="S21" s="7"/>
    </row>
    <row r="22" spans="1:19" ht="19.95" customHeight="1">
      <c r="A22" s="8" t="s">
        <v>33</v>
      </c>
      <c r="B22" s="15">
        <f ca="1">D22+Sheet6!B22</f>
        <v>3900</v>
      </c>
      <c r="C22" s="15">
        <f ca="1">F22+Sheet6!D22</f>
        <v>739.5</v>
      </c>
      <c r="D22" s="15">
        <f t="shared" si="0"/>
        <v>600</v>
      </c>
      <c r="E22" s="15">
        <f t="shared" si="1"/>
        <v>95</v>
      </c>
      <c r="F22" s="15">
        <f t="shared" si="2"/>
        <v>30.1</v>
      </c>
      <c r="G22" s="7">
        <v>400</v>
      </c>
      <c r="H22" s="7">
        <v>200</v>
      </c>
      <c r="I22" s="7"/>
      <c r="J22" s="7"/>
      <c r="K22" s="15">
        <v>79</v>
      </c>
      <c r="L22" s="15">
        <v>16</v>
      </c>
      <c r="M22" s="15">
        <v>0</v>
      </c>
      <c r="N22" s="7"/>
      <c r="O22" s="17">
        <f t="shared" si="3"/>
        <v>23.7</v>
      </c>
      <c r="P22" s="17">
        <f t="shared" si="4"/>
        <v>6.4</v>
      </c>
      <c r="Q22" s="15">
        <v>0</v>
      </c>
      <c r="R22" s="7"/>
      <c r="S22" s="7"/>
    </row>
    <row r="23" spans="1:19" ht="19.95" customHeight="1">
      <c r="A23" s="8" t="s">
        <v>34</v>
      </c>
      <c r="B23" s="15">
        <f ca="1">D23+Sheet6!B23</f>
        <v>2800</v>
      </c>
      <c r="C23" s="15">
        <f ca="1">F23+Sheet6!D23</f>
        <v>498.96000000000004</v>
      </c>
      <c r="D23" s="15">
        <f t="shared" si="0"/>
        <v>500</v>
      </c>
      <c r="E23" s="15">
        <f t="shared" si="1"/>
        <v>75</v>
      </c>
      <c r="F23" s="15">
        <f t="shared" si="2"/>
        <v>24.1</v>
      </c>
      <c r="G23" s="7">
        <v>300</v>
      </c>
      <c r="H23" s="7">
        <v>200</v>
      </c>
      <c r="I23" s="7"/>
      <c r="J23" s="7"/>
      <c r="K23" s="15">
        <v>59</v>
      </c>
      <c r="L23" s="15">
        <v>16</v>
      </c>
      <c r="M23" s="15">
        <v>0</v>
      </c>
      <c r="N23" s="7"/>
      <c r="O23" s="17">
        <f t="shared" si="3"/>
        <v>17.7</v>
      </c>
      <c r="P23" s="17">
        <f t="shared" si="4"/>
        <v>6.4</v>
      </c>
      <c r="Q23" s="15"/>
      <c r="R23" s="7"/>
      <c r="S23" s="7"/>
    </row>
    <row r="24" spans="1:19" ht="19.95" customHeight="1">
      <c r="A24" s="7" t="s">
        <v>35</v>
      </c>
      <c r="B24" s="7">
        <f t="shared" ref="B24:I24" si="5">SUM(B7:B23)</f>
        <v>44500</v>
      </c>
      <c r="C24" s="7">
        <f t="shared" si="5"/>
        <v>8120.7000000000007</v>
      </c>
      <c r="D24" s="7">
        <f t="shared" si="5"/>
        <v>7700</v>
      </c>
      <c r="E24" s="7">
        <f t="shared" si="5"/>
        <v>1251</v>
      </c>
      <c r="F24" s="7">
        <f t="shared" si="5"/>
        <v>393.7</v>
      </c>
      <c r="G24" s="7">
        <f t="shared" si="5"/>
        <v>5000</v>
      </c>
      <c r="H24" s="7">
        <f t="shared" si="5"/>
        <v>2300</v>
      </c>
      <c r="I24" s="7">
        <f t="shared" si="5"/>
        <v>400</v>
      </c>
      <c r="J24" s="7"/>
      <c r="K24" s="7">
        <f>SUM(K7:K23)</f>
        <v>995</v>
      </c>
      <c r="L24" s="7">
        <f>SUM(L7:L23)</f>
        <v>184</v>
      </c>
      <c r="M24" s="7">
        <f>SUM(M7:M23)</f>
        <v>72</v>
      </c>
      <c r="N24" s="7"/>
      <c r="O24" s="7">
        <f>SUM(O7:O23)</f>
        <v>298.5</v>
      </c>
      <c r="P24" s="7">
        <f>SUM(P7:P23)</f>
        <v>73.599999999999994</v>
      </c>
      <c r="Q24" s="7">
        <f>SUM(Q7:Q23)</f>
        <v>21.6</v>
      </c>
      <c r="R24" s="7"/>
      <c r="S24" s="7">
        <f>SUM(S7:S23)</f>
        <v>300</v>
      </c>
    </row>
    <row r="25" spans="1:19">
      <c r="A25" s="72" t="s">
        <v>69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9">
      <c r="A26" s="74" t="s">
        <v>70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</sheetData>
  <mergeCells count="13">
    <mergeCell ref="S4:S6"/>
    <mergeCell ref="D4:F5"/>
    <mergeCell ref="A25:R25"/>
    <mergeCell ref="A26:R26"/>
    <mergeCell ref="A4:A6"/>
    <mergeCell ref="B4:B6"/>
    <mergeCell ref="C4:C6"/>
    <mergeCell ref="A2:R2"/>
    <mergeCell ref="A3:R3"/>
    <mergeCell ref="G4:R4"/>
    <mergeCell ref="G5:J5"/>
    <mergeCell ref="K5:N5"/>
    <mergeCell ref="O5:R5"/>
  </mergeCells>
  <phoneticPr fontId="19" type="noConversion"/>
  <printOptions horizontalCentered="1"/>
  <pageMargins left="0.59055118110236227" right="0.47244094488188981" top="0.62992125984251968" bottom="0.74803149606299213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27"/>
  <sheetViews>
    <sheetView view="pageBreakPreview" zoomScale="85" zoomScaleNormal="100" workbookViewId="0">
      <selection activeCell="R17" sqref="R17"/>
    </sheetView>
  </sheetViews>
  <sheetFormatPr defaultColWidth="9" defaultRowHeight="15.55"/>
  <cols>
    <col min="1" max="1" width="10.69921875" style="1" customWidth="1"/>
    <col min="2" max="2" width="8.5" style="1" customWidth="1"/>
    <col min="3" max="3" width="9" style="1" customWidth="1"/>
    <col min="4" max="4" width="8.19921875" style="1" customWidth="1"/>
    <col min="5" max="5" width="7.19921875" style="1" customWidth="1"/>
    <col min="6" max="6" width="7.59765625" style="1" customWidth="1"/>
    <col min="7" max="7" width="9.5" style="1" customWidth="1"/>
    <col min="8" max="13" width="7.59765625" style="1" customWidth="1"/>
    <col min="14" max="15" width="9" style="1" customWidth="1"/>
    <col min="16" max="16" width="7.59765625" style="1" customWidth="1"/>
    <col min="17" max="250" width="9" style="1"/>
  </cols>
  <sheetData>
    <row r="1" spans="1:16">
      <c r="A1" s="1" t="s">
        <v>71</v>
      </c>
    </row>
    <row r="2" spans="1:16" ht="26.05">
      <c r="A2" s="55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>
      <c r="A3" s="58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9.95" customHeight="1">
      <c r="A4" s="82" t="s">
        <v>46</v>
      </c>
      <c r="B4" s="80" t="s">
        <v>73</v>
      </c>
      <c r="C4" s="81"/>
      <c r="D4" s="81"/>
      <c r="E4" s="80" t="s">
        <v>74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9.95" customHeight="1">
      <c r="A5" s="83"/>
      <c r="B5" s="81"/>
      <c r="C5" s="81"/>
      <c r="D5" s="81"/>
      <c r="E5" s="80" t="s">
        <v>11</v>
      </c>
      <c r="F5" s="81"/>
      <c r="G5" s="81"/>
      <c r="H5" s="81"/>
      <c r="I5" s="80" t="s">
        <v>13</v>
      </c>
      <c r="J5" s="81"/>
      <c r="K5" s="81"/>
      <c r="L5" s="81"/>
      <c r="M5" s="80" t="s">
        <v>47</v>
      </c>
      <c r="N5" s="81"/>
      <c r="O5" s="81"/>
      <c r="P5" s="81"/>
    </row>
    <row r="6" spans="1:16" ht="19.95" customHeight="1">
      <c r="A6" s="84"/>
      <c r="B6" s="2" t="s">
        <v>11</v>
      </c>
      <c r="C6" s="2" t="s">
        <v>13</v>
      </c>
      <c r="D6" s="2" t="s">
        <v>47</v>
      </c>
      <c r="E6" s="2" t="s">
        <v>75</v>
      </c>
      <c r="F6" s="2" t="s">
        <v>76</v>
      </c>
      <c r="G6" s="2" t="s">
        <v>77</v>
      </c>
      <c r="H6" s="4" t="s">
        <v>45</v>
      </c>
      <c r="I6" s="2" t="s">
        <v>75</v>
      </c>
      <c r="J6" s="2" t="s">
        <v>76</v>
      </c>
      <c r="K6" s="2" t="s">
        <v>77</v>
      </c>
      <c r="L6" s="4" t="s">
        <v>45</v>
      </c>
      <c r="M6" s="2" t="s">
        <v>75</v>
      </c>
      <c r="N6" s="2" t="s">
        <v>76</v>
      </c>
      <c r="O6" s="2" t="s">
        <v>77</v>
      </c>
      <c r="P6" s="4" t="s">
        <v>45</v>
      </c>
    </row>
    <row r="7" spans="1:16" ht="19.95" customHeight="1">
      <c r="A7" s="5" t="s">
        <v>18</v>
      </c>
      <c r="B7" s="6">
        <f t="shared" ref="B7:B23" si="0">E7+F7+G7+H7</f>
        <v>3160</v>
      </c>
      <c r="C7" s="6">
        <f t="shared" ref="C7:C23" si="1">J7+K7+L7</f>
        <v>3270</v>
      </c>
      <c r="D7" s="6">
        <f t="shared" ref="D7:D23" si="2">N7+O7+P7</f>
        <v>660.5</v>
      </c>
      <c r="E7" s="7"/>
      <c r="F7" s="7">
        <v>1000</v>
      </c>
      <c r="G7" s="7">
        <v>1800</v>
      </c>
      <c r="H7" s="7">
        <v>360</v>
      </c>
      <c r="I7" s="7"/>
      <c r="J7" s="6">
        <v>1200</v>
      </c>
      <c r="K7" s="6">
        <v>1800</v>
      </c>
      <c r="L7" s="6">
        <v>270</v>
      </c>
      <c r="M7" s="7"/>
      <c r="N7" s="9">
        <v>260.89999999999998</v>
      </c>
      <c r="O7" s="7">
        <f>K7*0.195</f>
        <v>351</v>
      </c>
      <c r="P7" s="10">
        <v>48.6</v>
      </c>
    </row>
    <row r="8" spans="1:16" ht="19.95" customHeight="1">
      <c r="A8" s="8" t="s">
        <v>19</v>
      </c>
      <c r="B8" s="6">
        <f t="shared" si="0"/>
        <v>2100</v>
      </c>
      <c r="C8" s="6">
        <f t="shared" si="1"/>
        <v>2280</v>
      </c>
      <c r="D8" s="6">
        <f t="shared" si="2"/>
        <v>468.81</v>
      </c>
      <c r="E8" s="7"/>
      <c r="F8" s="7">
        <v>900</v>
      </c>
      <c r="G8" s="7">
        <v>1200</v>
      </c>
      <c r="H8" s="7"/>
      <c r="I8" s="7"/>
      <c r="J8" s="6">
        <v>1080</v>
      </c>
      <c r="K8" s="6">
        <v>1200</v>
      </c>
      <c r="L8" s="6"/>
      <c r="M8" s="7"/>
      <c r="N8" s="9">
        <v>234.81</v>
      </c>
      <c r="O8" s="7">
        <f t="shared" ref="O8:O23" si="3">K8*0.195</f>
        <v>234</v>
      </c>
      <c r="P8" s="10">
        <v>0</v>
      </c>
    </row>
    <row r="9" spans="1:16" ht="19.95" customHeight="1">
      <c r="A9" s="8" t="s">
        <v>20</v>
      </c>
      <c r="B9" s="6">
        <f t="shared" si="0"/>
        <v>2700</v>
      </c>
      <c r="C9" s="6">
        <f t="shared" si="1"/>
        <v>2900</v>
      </c>
      <c r="D9" s="6">
        <f t="shared" si="2"/>
        <v>592.4</v>
      </c>
      <c r="E9" s="7"/>
      <c r="F9" s="7">
        <v>1000</v>
      </c>
      <c r="G9" s="7">
        <v>1700</v>
      </c>
      <c r="H9" s="7"/>
      <c r="I9" s="7"/>
      <c r="J9" s="6">
        <v>1200</v>
      </c>
      <c r="K9" s="6">
        <v>1700</v>
      </c>
      <c r="L9" s="6"/>
      <c r="M9" s="7"/>
      <c r="N9" s="9">
        <v>260.89999999999998</v>
      </c>
      <c r="O9" s="7">
        <f t="shared" si="3"/>
        <v>331.5</v>
      </c>
      <c r="P9" s="10">
        <v>0</v>
      </c>
    </row>
    <row r="10" spans="1:16" ht="19.95" customHeight="1">
      <c r="A10" s="8" t="s">
        <v>21</v>
      </c>
      <c r="B10" s="6">
        <f t="shared" si="0"/>
        <v>1360</v>
      </c>
      <c r="C10" s="6">
        <f t="shared" si="1"/>
        <v>1350</v>
      </c>
      <c r="D10" s="6">
        <f t="shared" si="2"/>
        <v>269.95999999999998</v>
      </c>
      <c r="E10" s="7"/>
      <c r="F10" s="7">
        <v>400</v>
      </c>
      <c r="G10" s="7">
        <v>600</v>
      </c>
      <c r="H10" s="7">
        <v>360</v>
      </c>
      <c r="I10" s="7"/>
      <c r="J10" s="6">
        <v>480</v>
      </c>
      <c r="K10" s="6">
        <v>600</v>
      </c>
      <c r="L10" s="6">
        <v>270</v>
      </c>
      <c r="M10" s="7"/>
      <c r="N10" s="9">
        <v>104.36</v>
      </c>
      <c r="O10" s="7">
        <f t="shared" si="3"/>
        <v>117</v>
      </c>
      <c r="P10" s="10">
        <v>48.6</v>
      </c>
    </row>
    <row r="11" spans="1:16" ht="19.95" customHeight="1">
      <c r="A11" s="8" t="s">
        <v>22</v>
      </c>
      <c r="B11" s="6">
        <f t="shared" si="0"/>
        <v>2000</v>
      </c>
      <c r="C11" s="6">
        <f t="shared" si="1"/>
        <v>2200</v>
      </c>
      <c r="D11" s="6">
        <f t="shared" si="2"/>
        <v>455.9</v>
      </c>
      <c r="E11" s="7"/>
      <c r="F11" s="7">
        <v>1000</v>
      </c>
      <c r="G11" s="7">
        <v>1000</v>
      </c>
      <c r="H11" s="7"/>
      <c r="I11" s="7"/>
      <c r="J11" s="6">
        <v>1200</v>
      </c>
      <c r="K11" s="6">
        <v>1000</v>
      </c>
      <c r="L11" s="6"/>
      <c r="M11" s="7"/>
      <c r="N11" s="9">
        <v>260.89999999999998</v>
      </c>
      <c r="O11" s="7">
        <f t="shared" si="3"/>
        <v>195</v>
      </c>
      <c r="P11" s="10">
        <v>0</v>
      </c>
    </row>
    <row r="12" spans="1:16" ht="19.95" customHeight="1">
      <c r="A12" s="5" t="s">
        <v>23</v>
      </c>
      <c r="B12" s="6">
        <f t="shared" si="0"/>
        <v>500</v>
      </c>
      <c r="C12" s="6">
        <f t="shared" si="1"/>
        <v>540</v>
      </c>
      <c r="D12" s="6">
        <f t="shared" si="2"/>
        <v>110.68</v>
      </c>
      <c r="E12" s="7"/>
      <c r="F12" s="7">
        <v>200</v>
      </c>
      <c r="G12" s="7">
        <v>300</v>
      </c>
      <c r="H12" s="7"/>
      <c r="I12" s="7"/>
      <c r="J12" s="6">
        <v>240</v>
      </c>
      <c r="K12" s="6">
        <v>300</v>
      </c>
      <c r="L12" s="6"/>
      <c r="M12" s="7"/>
      <c r="N12" s="9">
        <v>52.18</v>
      </c>
      <c r="O12" s="7">
        <f t="shared" si="3"/>
        <v>58.5</v>
      </c>
      <c r="P12" s="10">
        <v>0</v>
      </c>
    </row>
    <row r="13" spans="1:16" ht="19.95" customHeight="1">
      <c r="A13" s="8" t="s">
        <v>24</v>
      </c>
      <c r="B13" s="6">
        <f t="shared" si="0"/>
        <v>2900</v>
      </c>
      <c r="C13" s="6">
        <f t="shared" si="1"/>
        <v>3020</v>
      </c>
      <c r="D13" s="6">
        <f t="shared" si="2"/>
        <v>605.04</v>
      </c>
      <c r="E13" s="7"/>
      <c r="F13" s="7">
        <v>600</v>
      </c>
      <c r="G13" s="7">
        <v>2300</v>
      </c>
      <c r="H13" s="7"/>
      <c r="I13" s="7"/>
      <c r="J13" s="6">
        <v>720</v>
      </c>
      <c r="K13" s="6">
        <v>2300</v>
      </c>
      <c r="L13" s="6"/>
      <c r="M13" s="7"/>
      <c r="N13" s="9">
        <v>156.54</v>
      </c>
      <c r="O13" s="7">
        <f t="shared" si="3"/>
        <v>448.5</v>
      </c>
      <c r="P13" s="10">
        <v>0</v>
      </c>
    </row>
    <row r="14" spans="1:16" ht="19.95" customHeight="1">
      <c r="A14" s="8" t="s">
        <v>25</v>
      </c>
      <c r="B14" s="6">
        <f t="shared" si="0"/>
        <v>1800</v>
      </c>
      <c r="C14" s="6">
        <f t="shared" si="1"/>
        <v>1920</v>
      </c>
      <c r="D14" s="6">
        <f t="shared" si="2"/>
        <v>390.54</v>
      </c>
      <c r="E14" s="7"/>
      <c r="F14" s="7">
        <v>600</v>
      </c>
      <c r="G14" s="7">
        <v>1200</v>
      </c>
      <c r="H14" s="7"/>
      <c r="I14" s="7"/>
      <c r="J14" s="6">
        <v>720</v>
      </c>
      <c r="K14" s="6">
        <v>1200</v>
      </c>
      <c r="L14" s="6"/>
      <c r="M14" s="7"/>
      <c r="N14" s="9">
        <v>156.54</v>
      </c>
      <c r="O14" s="7">
        <f t="shared" si="3"/>
        <v>234</v>
      </c>
      <c r="P14" s="10">
        <v>0</v>
      </c>
    </row>
    <row r="15" spans="1:16" ht="19.95" customHeight="1">
      <c r="A15" s="8" t="s">
        <v>26</v>
      </c>
      <c r="B15" s="6">
        <f t="shared" si="0"/>
        <v>3600</v>
      </c>
      <c r="C15" s="6">
        <f t="shared" si="1"/>
        <v>3720</v>
      </c>
      <c r="D15" s="6">
        <f t="shared" si="2"/>
        <v>741.54</v>
      </c>
      <c r="E15" s="7"/>
      <c r="F15" s="7">
        <v>600</v>
      </c>
      <c r="G15" s="7">
        <v>3000</v>
      </c>
      <c r="H15" s="7"/>
      <c r="I15" s="7"/>
      <c r="J15" s="6">
        <v>720</v>
      </c>
      <c r="K15" s="6">
        <v>3000</v>
      </c>
      <c r="L15" s="6"/>
      <c r="M15" s="7"/>
      <c r="N15" s="9">
        <v>156.54</v>
      </c>
      <c r="O15" s="7">
        <f t="shared" si="3"/>
        <v>585</v>
      </c>
      <c r="P15" s="10">
        <v>0</v>
      </c>
    </row>
    <row r="16" spans="1:16" ht="19.95" customHeight="1">
      <c r="A16" s="8" t="s">
        <v>27</v>
      </c>
      <c r="B16" s="6">
        <f t="shared" si="0"/>
        <v>1060</v>
      </c>
      <c r="C16" s="6">
        <f t="shared" si="1"/>
        <v>1010</v>
      </c>
      <c r="D16" s="6">
        <f t="shared" si="2"/>
        <v>198.28</v>
      </c>
      <c r="E16" s="7"/>
      <c r="F16" s="7">
        <v>200</v>
      </c>
      <c r="G16" s="7">
        <v>500</v>
      </c>
      <c r="H16" s="7">
        <v>360</v>
      </c>
      <c r="I16" s="7"/>
      <c r="J16" s="6">
        <v>240</v>
      </c>
      <c r="K16" s="6">
        <v>500</v>
      </c>
      <c r="L16" s="6">
        <v>270</v>
      </c>
      <c r="M16" s="7"/>
      <c r="N16" s="9">
        <v>52.18</v>
      </c>
      <c r="O16" s="7">
        <f t="shared" si="3"/>
        <v>97.5</v>
      </c>
      <c r="P16" s="10">
        <v>48.6</v>
      </c>
    </row>
    <row r="17" spans="1:16" ht="19.95" customHeight="1">
      <c r="A17" s="8" t="s">
        <v>28</v>
      </c>
      <c r="B17" s="6">
        <f t="shared" si="0"/>
        <v>1260</v>
      </c>
      <c r="C17" s="6">
        <f t="shared" si="1"/>
        <v>1210</v>
      </c>
      <c r="D17" s="6">
        <f t="shared" si="2"/>
        <v>237.28</v>
      </c>
      <c r="E17" s="7"/>
      <c r="F17" s="7">
        <v>200</v>
      </c>
      <c r="G17" s="7">
        <v>700</v>
      </c>
      <c r="H17" s="7">
        <v>360</v>
      </c>
      <c r="I17" s="7"/>
      <c r="J17" s="6">
        <v>240</v>
      </c>
      <c r="K17" s="6">
        <v>700</v>
      </c>
      <c r="L17" s="6">
        <v>270</v>
      </c>
      <c r="M17" s="7"/>
      <c r="N17" s="9">
        <v>52.18</v>
      </c>
      <c r="O17" s="7">
        <f t="shared" si="3"/>
        <v>136.5</v>
      </c>
      <c r="P17" s="10">
        <v>48.6</v>
      </c>
    </row>
    <row r="18" spans="1:16" ht="19.95" customHeight="1">
      <c r="A18" s="8" t="s">
        <v>29</v>
      </c>
      <c r="B18" s="6">
        <f t="shared" si="0"/>
        <v>2900</v>
      </c>
      <c r="C18" s="6">
        <f t="shared" si="1"/>
        <v>3000</v>
      </c>
      <c r="D18" s="6">
        <f t="shared" si="2"/>
        <v>598.45000000000005</v>
      </c>
      <c r="E18" s="7"/>
      <c r="F18" s="7">
        <v>500</v>
      </c>
      <c r="G18" s="7">
        <v>2400</v>
      </c>
      <c r="H18" s="7"/>
      <c r="I18" s="7"/>
      <c r="J18" s="6">
        <v>600</v>
      </c>
      <c r="K18" s="6">
        <v>2400</v>
      </c>
      <c r="L18" s="6"/>
      <c r="M18" s="7"/>
      <c r="N18" s="9">
        <v>130.44999999999999</v>
      </c>
      <c r="O18" s="7">
        <f t="shared" si="3"/>
        <v>468</v>
      </c>
      <c r="P18" s="10">
        <v>0</v>
      </c>
    </row>
    <row r="19" spans="1:16" ht="19.95" customHeight="1">
      <c r="A19" s="8" t="s">
        <v>30</v>
      </c>
      <c r="B19" s="6">
        <f t="shared" si="0"/>
        <v>1500</v>
      </c>
      <c r="C19" s="6">
        <f t="shared" si="1"/>
        <v>1540</v>
      </c>
      <c r="D19" s="6">
        <f t="shared" si="2"/>
        <v>305.68</v>
      </c>
      <c r="E19" s="7"/>
      <c r="F19" s="7">
        <v>200</v>
      </c>
      <c r="G19" s="7">
        <v>1300</v>
      </c>
      <c r="H19" s="7"/>
      <c r="I19" s="7"/>
      <c r="J19" s="6">
        <v>240</v>
      </c>
      <c r="K19" s="6">
        <v>1300</v>
      </c>
      <c r="L19" s="6"/>
      <c r="M19" s="7"/>
      <c r="N19" s="9">
        <v>52.18</v>
      </c>
      <c r="O19" s="7">
        <f t="shared" si="3"/>
        <v>253.5</v>
      </c>
      <c r="P19" s="10">
        <v>0</v>
      </c>
    </row>
    <row r="20" spans="1:16" ht="19.95" customHeight="1">
      <c r="A20" s="8" t="s">
        <v>31</v>
      </c>
      <c r="B20" s="6">
        <f t="shared" si="0"/>
        <v>2800</v>
      </c>
      <c r="C20" s="6">
        <f t="shared" si="1"/>
        <v>3000</v>
      </c>
      <c r="D20" s="6">
        <f t="shared" si="2"/>
        <v>611.9</v>
      </c>
      <c r="E20" s="7"/>
      <c r="F20" s="7">
        <v>1000</v>
      </c>
      <c r="G20" s="7">
        <v>1800</v>
      </c>
      <c r="H20" s="7"/>
      <c r="I20" s="7"/>
      <c r="J20" s="6">
        <v>1200</v>
      </c>
      <c r="K20" s="6">
        <v>1800</v>
      </c>
      <c r="L20" s="6"/>
      <c r="M20" s="7"/>
      <c r="N20" s="9">
        <v>260.89999999999998</v>
      </c>
      <c r="O20" s="7">
        <f t="shared" si="3"/>
        <v>351</v>
      </c>
      <c r="P20" s="10">
        <v>0</v>
      </c>
    </row>
    <row r="21" spans="1:16" ht="19.95" customHeight="1">
      <c r="A21" s="8" t="s">
        <v>32</v>
      </c>
      <c r="B21" s="6">
        <f t="shared" si="0"/>
        <v>1560</v>
      </c>
      <c r="C21" s="6">
        <f t="shared" si="1"/>
        <v>1510</v>
      </c>
      <c r="D21" s="6">
        <f t="shared" si="2"/>
        <v>295.77999999999997</v>
      </c>
      <c r="E21" s="7"/>
      <c r="F21" s="7">
        <v>200</v>
      </c>
      <c r="G21" s="7">
        <v>1000</v>
      </c>
      <c r="H21" s="7">
        <v>360</v>
      </c>
      <c r="I21" s="7"/>
      <c r="J21" s="6">
        <v>240</v>
      </c>
      <c r="K21" s="6">
        <v>1000</v>
      </c>
      <c r="L21" s="6">
        <v>270</v>
      </c>
      <c r="M21" s="7"/>
      <c r="N21" s="9">
        <v>52.18</v>
      </c>
      <c r="O21" s="7">
        <f t="shared" si="3"/>
        <v>195</v>
      </c>
      <c r="P21" s="10">
        <v>48.6</v>
      </c>
    </row>
    <row r="22" spans="1:16" ht="19.95" customHeight="1">
      <c r="A22" s="8" t="s">
        <v>33</v>
      </c>
      <c r="B22" s="6">
        <f t="shared" si="0"/>
        <v>3300</v>
      </c>
      <c r="C22" s="6">
        <f t="shared" si="1"/>
        <v>3500</v>
      </c>
      <c r="D22" s="6">
        <f t="shared" si="2"/>
        <v>709.4</v>
      </c>
      <c r="E22" s="7"/>
      <c r="F22" s="7">
        <v>1000</v>
      </c>
      <c r="G22" s="7">
        <v>2300</v>
      </c>
      <c r="H22" s="7"/>
      <c r="I22" s="7"/>
      <c r="J22" s="6">
        <v>1200</v>
      </c>
      <c r="K22" s="6">
        <v>2300</v>
      </c>
      <c r="L22" s="6"/>
      <c r="M22" s="7"/>
      <c r="N22" s="9">
        <v>260.89999999999998</v>
      </c>
      <c r="O22" s="7">
        <f t="shared" si="3"/>
        <v>448.5</v>
      </c>
      <c r="P22" s="10">
        <v>0</v>
      </c>
    </row>
    <row r="23" spans="1:16" ht="19.95" customHeight="1">
      <c r="A23" s="8" t="s">
        <v>34</v>
      </c>
      <c r="B23" s="6">
        <f t="shared" si="0"/>
        <v>2300</v>
      </c>
      <c r="C23" s="6">
        <f t="shared" si="1"/>
        <v>2380</v>
      </c>
      <c r="D23" s="6">
        <f t="shared" si="2"/>
        <v>474.86</v>
      </c>
      <c r="E23" s="7"/>
      <c r="F23" s="7">
        <v>400</v>
      </c>
      <c r="G23" s="7">
        <v>1900</v>
      </c>
      <c r="H23" s="7"/>
      <c r="I23" s="7"/>
      <c r="J23" s="6">
        <v>480</v>
      </c>
      <c r="K23" s="6">
        <v>1900</v>
      </c>
      <c r="L23" s="6"/>
      <c r="M23" s="7"/>
      <c r="N23" s="9">
        <v>104.36</v>
      </c>
      <c r="O23" s="7">
        <f t="shared" si="3"/>
        <v>370.5</v>
      </c>
      <c r="P23" s="10">
        <v>0</v>
      </c>
    </row>
    <row r="24" spans="1:16" ht="19.95" customHeight="1">
      <c r="A24" s="7" t="s">
        <v>35</v>
      </c>
      <c r="B24" s="7">
        <f t="shared" ref="B24:H24" si="4">SUM(B7:B23)</f>
        <v>36800</v>
      </c>
      <c r="C24" s="7">
        <f t="shared" si="4"/>
        <v>38350</v>
      </c>
      <c r="D24" s="7">
        <f t="shared" si="4"/>
        <v>7727</v>
      </c>
      <c r="E24" s="7"/>
      <c r="F24" s="7">
        <f t="shared" si="4"/>
        <v>10000</v>
      </c>
      <c r="G24" s="7">
        <f t="shared" si="4"/>
        <v>25000</v>
      </c>
      <c r="H24" s="7">
        <f t="shared" si="4"/>
        <v>1800</v>
      </c>
      <c r="I24" s="7"/>
      <c r="J24" s="7">
        <f>SUM(J7:J23)</f>
        <v>12000</v>
      </c>
      <c r="K24" s="7">
        <f>SUM(K7:K23)</f>
        <v>25000</v>
      </c>
      <c r="L24" s="7">
        <f>SUM(L7:L23)</f>
        <v>1350</v>
      </c>
      <c r="M24" s="7"/>
      <c r="N24" s="7">
        <f>SUM(N7:N23)</f>
        <v>2609</v>
      </c>
      <c r="O24" s="7">
        <f>SUM(O7:O23)</f>
        <v>4875</v>
      </c>
      <c r="P24" s="7">
        <f>SUM(P7:P23)</f>
        <v>243</v>
      </c>
    </row>
    <row r="25" spans="1:16" ht="18" customHeight="1">
      <c r="A25" s="77" t="s">
        <v>78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ht="18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</sheetData>
  <mergeCells count="9">
    <mergeCell ref="A25:P27"/>
    <mergeCell ref="A2:P2"/>
    <mergeCell ref="A3:P3"/>
    <mergeCell ref="E4:P4"/>
    <mergeCell ref="E5:H5"/>
    <mergeCell ref="I5:L5"/>
    <mergeCell ref="M5:P5"/>
    <mergeCell ref="A4:A6"/>
    <mergeCell ref="B4:D5"/>
  </mergeCells>
  <phoneticPr fontId="19" type="noConversion"/>
  <printOptions horizontalCentered="1"/>
  <pageMargins left="0.74803149606299213" right="0.74803149606299213" top="0.62992125984251968" bottom="0.43307086614173229" header="0.51181102362204722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2021-04-22T06:48:17Z</cp:lastPrinted>
  <dcterms:created xsi:type="dcterms:W3CDTF">2019-03-11T01:35:00Z</dcterms:created>
  <dcterms:modified xsi:type="dcterms:W3CDTF">2021-04-22T06:49:24Z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