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9" activeTab="11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县本级项目支出绩效目标表（本次下达） " sheetId="10" r:id="rId10"/>
    <sheet name="7-11县本级项目支出绩效目标表（另文下达）" sheetId="11" r:id="rId11"/>
    <sheet name="7-12省本级省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<sst xmlns="http://schemas.openxmlformats.org/spreadsheetml/2006/main" count="947" uniqueCount="457">
  <si>
    <t>附件4</t>
  </si>
  <si>
    <t>7-1  部门财务收支总体情况表</t>
  </si>
  <si>
    <t>单位名称：姚安县人民医院医共体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</si>
  <si>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</si>
  <si>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</si>
  <si>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</si>
  <si>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</si>
  <si>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</si>
  <si>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</si>
  <si>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</si>
  <si>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</si>
  <si>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</si>
  <si>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</si>
  <si>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</si>
  <si>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</si>
  <si>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</si>
  <si>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</si>
  <si>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</si>
  <si>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</si>
  <si>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</si>
  <si>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</si>
  <si>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</si>
  <si>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</si>
  <si>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</si>
  <si>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</si>
  <si>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</si>
  <si>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</si>
  <si>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</si>
  <si>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</si>
  <si>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</si>
  <si>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</si>
  <si>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</si>
  <si>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</si>
  <si>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</si>
  <si>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</si>
  <si>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</si>
  <si>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</si>
  <si>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</si>
  <si>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</si>
  <si>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</si>
  <si>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</si>
  <si>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</si>
  <si>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</si>
  <si>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</si>
  <si>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</si>
  <si>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</si>
  <si>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</si>
  <si>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</si>
  <si>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</si>
  <si>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</si>
  <si>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</si>
  <si>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</si>
  <si>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</si>
  <si>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</si>
  <si>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</si>
  <si>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</si>
  <si>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</si>
  <si>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</si>
  <si>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</si>
  <si>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</si>
  <si>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</si>
  <si>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</si>
  <si>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</si>
  <si>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</si>
  <si>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</si>
  <si>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</si>
  <si>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</si>
  <si>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</si>
  <si>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</si>
  <si>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</si>
  <si>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</si>
  <si>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</si>
  <si>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</si>
  <si>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</si>
  <si>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</si>
  <si>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</si>
  <si>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</si>
  <si>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</si>
  <si>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</si>
  <si>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</si>
  <si>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</si>
  <si>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</si>
  <si>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</si>
  <si>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</si>
  <si>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</si>
  <si>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</si>
  <si>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</si>
  <si>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</si>
  <si>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</si>
  <si>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</si>
  <si>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</si>
  <si>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</si>
  <si>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</si>
  <si>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</si>
  <si>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</si>
  <si>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</si>
  <si>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</si>
  <si>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</si>
  <si>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</si>
  <si>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</si>
  <si>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</si>
  <si>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</si>
  <si>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</si>
  <si>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</si>
  <si>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</si>
  <si>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</si>
  <si>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</si>
  <si>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</si>
  <si>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</si>
  <si>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</si>
  <si>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</si>
  <si>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</si>
  <si>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</si>
  <si>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</si>
  <si>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</si>
  <si>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</si>
  <si>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</si>
  <si>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</si>
  <si>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</si>
  <si>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</si>
  <si>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</si>
  <si>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</si>
  <si>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</si>
  <si>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</si>
  <si>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</si>
  <si>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</si>
  <si>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</si>
  <si>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</si>
  <si>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</si>
  <si>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</si>
  <si>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</si>
  <si>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</si>
  <si>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</si>
  <si>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</si>
  <si>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</si>
  <si>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</si>
  <si>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</si>
  <si>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社会保障和就业支出</t>
  </si>
  <si>
    <t>05</t>
  </si>
  <si>
    <t xml:space="preserve">  行政事业单位养老支出</t>
  </si>
  <si>
    <t>02</t>
  </si>
  <si>
    <t>事业单位离退休</t>
  </si>
  <si>
    <t>机关事业单位基本养老保险缴费支出</t>
  </si>
  <si>
    <t>卫生健康支出</t>
  </si>
  <si>
    <t xml:space="preserve">  公立医院</t>
  </si>
  <si>
    <t>01</t>
  </si>
  <si>
    <t>综合医院</t>
  </si>
  <si>
    <t>03</t>
  </si>
  <si>
    <t xml:space="preserve">  基层医疗卫生机构</t>
  </si>
  <si>
    <t>乡镇卫生院</t>
  </si>
  <si>
    <t xml:space="preserve">  行政事业单位医疗</t>
  </si>
  <si>
    <t>行政单位医疗</t>
  </si>
  <si>
    <t>事业单位医疗</t>
  </si>
  <si>
    <t>公务员医疗补助</t>
  </si>
  <si>
    <t>住房保障支出</t>
  </si>
  <si>
    <t xml:space="preserve">  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</si>
  <si>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</si>
  <si>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</si>
  <si>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</si>
  <si>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</si>
  <si>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</si>
  <si>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</si>
  <si>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</si>
  <si>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</si>
  <si>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</si>
  <si>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</si>
  <si>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</si>
  <si>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</si>
  <si>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</si>
  <si>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</si>
  <si>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</si>
  <si>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</si>
  <si>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</si>
  <si>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</si>
  <si>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</si>
  <si>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</si>
  <si>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</si>
  <si>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</si>
  <si>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</si>
  <si>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</si>
  <si>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</si>
  <si>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</si>
  <si>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</si>
  <si>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</si>
  <si>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</si>
  <si>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</si>
  <si>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</si>
  <si>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</si>
  <si>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</si>
  <si>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</si>
  <si>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</si>
  <si>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</si>
  <si>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</si>
  <si>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</si>
  <si>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</si>
  <si>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</si>
  <si>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</si>
  <si>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</si>
  <si>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</si>
  <si>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</si>
  <si>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</si>
  <si>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</si>
  <si>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</si>
  <si>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</si>
  <si>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</si>
  <si>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</si>
  <si>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</si>
  <si>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</si>
  <si>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</si>
  <si>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</si>
  <si>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</si>
  <si>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</si>
  <si>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</si>
  <si>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</si>
  <si>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</si>
  <si>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</si>
  <si>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</si>
  <si>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</si>
  <si>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</si>
  <si>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</si>
  <si>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</si>
  <si>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</si>
  <si>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</si>
  <si>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</si>
  <si>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</si>
  <si>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</si>
  <si>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</si>
  <si>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</si>
  <si>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</si>
  <si>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</si>
  <si>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</si>
  <si>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</si>
  <si>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</si>
  <si>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</si>
  <si>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</si>
  <si>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</si>
  <si>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</si>
  <si>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</si>
  <si>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</si>
  <si>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</si>
  <si>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</si>
  <si>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</si>
  <si>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</si>
  <si>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</si>
  <si>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</si>
  <si>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</si>
  <si>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</si>
  <si>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</si>
  <si>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</si>
  <si>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</si>
  <si>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</si>
  <si>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</si>
  <si>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</si>
  <si>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</si>
  <si>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</si>
  <si>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</si>
  <si>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</si>
  <si>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</si>
  <si>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</si>
  <si>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</si>
  <si>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</si>
  <si>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</si>
  <si>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</si>
  <si>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</si>
  <si>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</si>
  <si>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</si>
  <si>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</si>
  <si>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</si>
  <si>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</si>
  <si>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</si>
  <si>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</si>
  <si>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</si>
  <si>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</si>
  <si>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</si>
  <si>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</si>
  <si>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</si>
  <si>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</si>
  <si>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</si>
  <si>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</si>
  <si>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</si>
  <si>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</si>
  <si>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</si>
  <si>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</si>
  <si>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</si>
  <si>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</si>
  <si>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</si>
  <si>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</si>
  <si>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</si>
  <si>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</si>
  <si>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</si>
  <si>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</si>
  <si>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</si>
  <si>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</si>
  <si>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</si>
  <si>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</si>
  <si>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</si>
  <si>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</si>
  <si>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</si>
  <si>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</si>
  <si>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</si>
  <si>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</si>
  <si>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</si>
  <si>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</si>
  <si>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</si>
  <si>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</si>
  <si>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</si>
  <si>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</si>
  <si>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</si>
  <si>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</si>
  <si>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</si>
  <si>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</si>
  <si>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</si>
  <si>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</si>
  <si>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</si>
  <si>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</si>
  <si>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</si>
  <si>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</si>
  <si>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</si>
  <si>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</si>
  <si>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</si>
  <si>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</si>
  <si>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</si>
  <si>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</si>
  <si>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</si>
  <si>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</si>
  <si>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</si>
  <si>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</si>
  <si>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</si>
  <si>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</si>
  <si>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</si>
  <si>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</si>
  <si>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</si>
  <si>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</si>
  <si>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</si>
  <si>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</si>
  <si>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</si>
  <si>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</si>
  <si>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</si>
  <si>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</si>
  <si>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</si>
  <si>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</si>
  <si>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</si>
  <si>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</si>
  <si>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</si>
  <si>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</si>
  <si>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</si>
  <si>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</si>
  <si>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</si>
  <si>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</si>
  <si>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</si>
  <si>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</si>
  <si>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</si>
  <si>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</si>
  <si>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</si>
  <si>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</si>
  <si>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</si>
  <si>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</si>
  <si>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</si>
  <si>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</si>
  <si>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</si>
  <si>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</si>
  <si>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</si>
  <si>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</si>
  <si>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</si>
  <si>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</si>
  <si>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</si>
  <si>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</si>
  <si>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</si>
  <si>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</si>
  <si>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</si>
  <si>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</si>
  <si>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</si>
  <si>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</si>
  <si>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</si>
  <si>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</si>
  <si>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</si>
  <si>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</si>
  <si>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</si>
  <si>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</si>
  <si>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</si>
  <si>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</si>
  <si>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</si>
  <si>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</si>
  <si>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</si>
  <si>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</si>
  <si>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</si>
  <si>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</si>
  <si>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</si>
  <si>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</si>
  <si>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</si>
  <si>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</si>
  <si>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</si>
  <si>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</si>
  <si>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</si>
  <si>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</si>
  <si>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</si>
  <si>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</si>
  <si>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</si>
  <si>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</si>
  <si>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</si>
  <si>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</si>
  <si>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</si>
  <si>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</si>
  <si>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</si>
  <si>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</si>
  <si>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</si>
  <si>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</si>
  <si>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</si>
  <si>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</si>
  <si>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</si>
  <si>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</si>
  <si>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</si>
  <si>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</si>
  <si>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</si>
  <si>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</si>
  <si>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</si>
  <si>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</si>
  <si>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</si>
  <si>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</si>
  <si>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部门：姚安县人民医院医共体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</si>
  <si>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</si>
  <si>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</si>
  <si>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</si>
  <si>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</si>
  <si>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</si>
  <si>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</si>
  <si>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</si>
  <si>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</si>
  <si>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</si>
  <si>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</si>
  <si>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</si>
  <si>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二、“三公”经费增减变化原因说明:无。</t>
  </si>
  <si>
    <t>7-10  姚安县项目支出绩效目标表（本次下达）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</si>
  <si>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</si>
  <si>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</si>
  <si>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</si>
  <si>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</si>
  <si>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</si>
  <si>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</si>
  <si>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</si>
  <si>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</si>
  <si>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</si>
  <si>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姚安县二级项目1</t>
  </si>
  <si>
    <t>姚安县二级项目2</t>
  </si>
  <si>
    <t>7-11  姚安县项目支出绩效目标表（另文下达）</t>
  </si>
  <si>
    <t>7-12   省对下转移支付绩效目标表</t>
  </si>
  <si>
    <t>省对下二级项目1</t>
  </si>
  <si>
    <t>省对下二级项目2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</si>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</sst>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/mm/dd"/>
    <numFmt numFmtId="182" formatCode="#,##0.00_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5"/>
      <name val="仿宋_GB2312"/>
      <family val="2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10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 vertical="center"/>
      <protection/>
    </xf>
    <xf numFmtId="0" fontId="42" fillId="27" borderId="0" applyNumberFormat="0" applyBorder="0" applyAlignment="0" applyProtection="0"/>
    <xf numFmtId="0" fontId="10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2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8" fillId="0" borderId="23" xfId="0" applyFont="1" applyFill="1" applyBorder="1" applyAlignment="1">
      <alignment vertical="center"/>
    </xf>
    <xf numFmtId="0" fontId="58" fillId="0" borderId="23" xfId="0" applyFont="1" applyFill="1" applyBorder="1" applyAlignment="1">
      <alignment horizontal="right" vertical="center"/>
    </xf>
    <xf numFmtId="0" fontId="59" fillId="0" borderId="2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9" fontId="59" fillId="0" borderId="1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top" wrapText="1"/>
    </xf>
    <xf numFmtId="0" fontId="6" fillId="0" borderId="0" xfId="72" applyFont="1" applyFill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6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7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182" fontId="11" fillId="0" borderId="10" xfId="72" applyNumberFormat="1" applyFont="1" applyFill="1" applyBorder="1">
      <alignment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vertical="center"/>
      <protection/>
    </xf>
    <xf numFmtId="182" fontId="1" fillId="0" borderId="10" xfId="72" applyNumberFormat="1" applyFont="1" applyFill="1" applyBorder="1">
      <alignment/>
      <protection/>
    </xf>
    <xf numFmtId="0" fontId="11" fillId="0" borderId="10" xfId="72" applyFont="1" applyFill="1" applyBorder="1">
      <alignment/>
      <protection/>
    </xf>
    <xf numFmtId="0" fontId="1" fillId="0" borderId="10" xfId="72" applyFont="1" applyFill="1" applyBorder="1">
      <alignment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182" fontId="2" fillId="0" borderId="10" xfId="72" applyNumberFormat="1" applyFill="1" applyBorder="1">
      <alignment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6" xfId="69" applyFont="1" applyFill="1" applyBorder="1" applyAlignment="1" applyProtection="1">
      <alignment horizontal="center" vertical="center" wrapText="1" readingOrder="1"/>
      <protection locked="0"/>
    </xf>
    <xf numFmtId="0" fontId="5" fillId="0" borderId="27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4" fillId="0" borderId="0" xfId="19" applyFont="1" applyFill="1">
      <alignment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8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6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6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182" fontId="14" fillId="0" borderId="10" xfId="19" applyNumberFormat="1" applyFont="1" applyFill="1" applyBorder="1" applyAlignment="1">
      <alignment horizontal="righ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182" fontId="14" fillId="0" borderId="10" xfId="19" applyNumberFormat="1" applyFont="1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182" fontId="10" fillId="0" borderId="10" xfId="19" applyNumberFormat="1" applyFill="1" applyBorder="1">
      <alignment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7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Border="1">
      <alignment/>
      <protection/>
    </xf>
    <xf numFmtId="0" fontId="0" fillId="0" borderId="0" xfId="69" applyFill="1" applyAlignment="1">
      <alignment horizontal="center"/>
      <protection/>
    </xf>
    <xf numFmtId="0" fontId="61" fillId="0" borderId="0" xfId="69" applyFont="1" applyFill="1" applyAlignment="1" applyProtection="1">
      <alignment horizontal="left" vertical="center" wrapText="1" readingOrder="1"/>
      <protection locked="0"/>
    </xf>
    <xf numFmtId="0" fontId="61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6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24" xfId="69" applyFont="1" applyFill="1" applyBorder="1" applyAlignment="1" applyProtection="1">
      <alignment horizontal="center" vertical="top" wrapText="1" readingOrder="1"/>
      <protection locked="0"/>
    </xf>
    <xf numFmtId="0" fontId="13" fillId="0" borderId="24" xfId="69" applyFont="1" applyFill="1" applyBorder="1" applyAlignment="1" applyProtection="1">
      <alignment horizontal="left" vertical="center" wrapText="1" readingOrder="1"/>
      <protection locked="0"/>
    </xf>
    <xf numFmtId="182" fontId="13" fillId="0" borderId="24" xfId="69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13" fillId="0" borderId="25" xfId="69" applyFont="1" applyFill="1" applyBorder="1" applyAlignment="1" applyProtection="1">
      <alignment horizontal="center" vertical="center" wrapText="1" readingOrder="1"/>
      <protection locked="0"/>
    </xf>
    <xf numFmtId="182" fontId="13" fillId="0" borderId="25" xfId="69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10" xfId="69" applyFont="1" applyFill="1" applyBorder="1" applyAlignment="1" applyProtection="1">
      <alignment horizontal="left" vertical="center" wrapText="1" readingOrder="1"/>
      <protection locked="0"/>
    </xf>
    <xf numFmtId="0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NumberFormat="1" applyFont="1" applyFill="1" applyBorder="1" applyAlignment="1" applyProtection="1">
      <alignment horizontal="center" vertical="center" wrapText="1" readingOrder="1"/>
      <protection locked="0"/>
    </xf>
    <xf numFmtId="49" fontId="13" fillId="0" borderId="0" xfId="69" applyNumberFormat="1" applyFont="1" applyFill="1" applyBorder="1" applyAlignment="1" applyProtection="1">
      <alignment horizontal="center" vertical="top" wrapText="1" readingOrder="1"/>
      <protection locked="0"/>
    </xf>
    <xf numFmtId="0" fontId="16" fillId="0" borderId="0" xfId="0" applyFont="1" applyAlignment="1">
      <alignment horizontal="justify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13" fillId="0" borderId="24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25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0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0" xfId="69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27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7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182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2" fontId="7" fillId="0" borderId="10" xfId="72" applyNumberFormat="1" applyFont="1" applyFill="1" applyBorder="1" applyAlignment="1" applyProtection="1">
      <alignment horizontal="right" vertical="center"/>
      <protection/>
    </xf>
    <xf numFmtId="0" fontId="62" fillId="0" borderId="10" xfId="72" applyFont="1" applyFill="1" applyBorder="1" applyAlignment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0" fontId="62" fillId="0" borderId="10" xfId="72" applyNumberFormat="1" applyFont="1" applyFill="1" applyBorder="1" applyAlignment="1" applyProtection="1">
      <alignment horizontal="left" vertical="center"/>
      <protection/>
    </xf>
    <xf numFmtId="0" fontId="62" fillId="0" borderId="10" xfId="72" applyNumberFormat="1" applyFont="1" applyFill="1" applyBorder="1" applyAlignment="1" applyProtection="1">
      <alignment vertical="center"/>
      <protection/>
    </xf>
    <xf numFmtId="182" fontId="10" fillId="0" borderId="10" xfId="72" applyNumberFormat="1" applyFont="1" applyFill="1" applyBorder="1" applyAlignment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7" fillId="0" borderId="10" xfId="72" applyNumberFormat="1" applyFont="1" applyFill="1" applyBorder="1" applyAlignment="1" applyProtection="1">
      <alignment horizontal="center" vertical="center"/>
      <protection/>
    </xf>
    <xf numFmtId="182" fontId="17" fillId="0" borderId="10" xfId="72" applyNumberFormat="1" applyFont="1" applyFill="1" applyBorder="1" applyAlignment="1" applyProtection="1">
      <alignment horizontal="right" vertical="center"/>
      <protection/>
    </xf>
    <xf numFmtId="180" fontId="17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3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0" fontId="10" fillId="0" borderId="10" xfId="72" applyFont="1" applyFill="1" applyBorder="1">
      <alignment/>
      <protection/>
    </xf>
    <xf numFmtId="182" fontId="7" fillId="0" borderId="14" xfId="72" applyNumberFormat="1" applyFont="1" applyFill="1" applyBorder="1" applyAlignment="1" applyProtection="1">
      <alignment horizontal="right" vertical="center"/>
      <protection/>
    </xf>
    <xf numFmtId="182" fontId="7" fillId="0" borderId="14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7" fillId="0" borderId="29" xfId="72" applyNumberFormat="1" applyFont="1" applyFill="1" applyBorder="1" applyAlignment="1" applyProtection="1">
      <alignment horizontal="center" vertical="center"/>
      <protection/>
    </xf>
    <xf numFmtId="182" fontId="17" fillId="0" borderId="30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workbookViewId="0" topLeftCell="A1">
      <selection activeCell="B16" sqref="B16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13" t="s">
        <v>0</v>
      </c>
      <c r="B1" s="2"/>
      <c r="C1" s="2"/>
      <c r="D1" s="21"/>
    </row>
    <row r="2" spans="1:4" ht="27">
      <c r="A2" s="214" t="s">
        <v>1</v>
      </c>
      <c r="B2" s="214"/>
      <c r="C2" s="214"/>
      <c r="D2" s="214"/>
    </row>
    <row r="3" spans="1:4" s="203" customFormat="1" ht="19.5" customHeight="1">
      <c r="A3" s="173" t="s">
        <v>2</v>
      </c>
      <c r="B3" s="174"/>
      <c r="C3" s="174"/>
      <c r="D3" s="175" t="s">
        <v>3</v>
      </c>
    </row>
    <row r="4" spans="1:4" s="203" customFormat="1" ht="19.5" customHeight="1">
      <c r="A4" s="176" t="s">
        <v>4</v>
      </c>
      <c r="B4" s="176"/>
      <c r="C4" s="176" t="s">
        <v>5</v>
      </c>
      <c r="D4" s="176"/>
    </row>
    <row r="5" spans="1:4" s="203" customFormat="1" ht="19.5" customHeight="1">
      <c r="A5" s="176" t="s">
        <v>6</v>
      </c>
      <c r="B5" s="176" t="s">
        <v>7</v>
      </c>
      <c r="C5" s="176" t="s">
        <v>8</v>
      </c>
      <c r="D5" s="176" t="s">
        <v>7</v>
      </c>
    </row>
    <row r="6" spans="1:4" s="203" customFormat="1" ht="19.5" customHeight="1">
      <c r="A6" s="176"/>
      <c r="B6" s="176"/>
      <c r="C6" s="176"/>
      <c r="D6" s="176"/>
    </row>
    <row r="7" spans="1:4" s="203" customFormat="1" ht="17.25" customHeight="1">
      <c r="A7" s="185" t="s">
        <v>9</v>
      </c>
      <c r="B7" s="180">
        <v>3171.390000000001</v>
      </c>
      <c r="C7" s="184" t="s">
        <v>10</v>
      </c>
      <c r="D7" s="215"/>
    </row>
    <row r="8" spans="1:4" s="203" customFormat="1" ht="17.25" customHeight="1">
      <c r="A8" s="179" t="s">
        <v>11</v>
      </c>
      <c r="B8" s="180"/>
      <c r="C8" s="184" t="s">
        <v>12</v>
      </c>
      <c r="D8" s="180"/>
    </row>
    <row r="9" spans="1:4" s="203" customFormat="1" ht="17.25" customHeight="1">
      <c r="A9" s="179" t="s">
        <v>13</v>
      </c>
      <c r="B9" s="180"/>
      <c r="C9" s="184" t="s">
        <v>14</v>
      </c>
      <c r="D9" s="180"/>
    </row>
    <row r="10" spans="1:4" s="203" customFormat="1" ht="17.25" customHeight="1">
      <c r="A10" s="179" t="s">
        <v>15</v>
      </c>
      <c r="B10" s="180"/>
      <c r="C10" s="184" t="s">
        <v>16</v>
      </c>
      <c r="D10" s="180"/>
    </row>
    <row r="11" spans="1:4" s="203" customFormat="1" ht="17.25" customHeight="1">
      <c r="A11" s="179" t="s">
        <v>17</v>
      </c>
      <c r="B11" s="180"/>
      <c r="C11" s="184" t="s">
        <v>18</v>
      </c>
      <c r="D11" s="180"/>
    </row>
    <row r="12" spans="1:4" s="203" customFormat="1" ht="17.25" customHeight="1">
      <c r="A12" s="179" t="s">
        <v>19</v>
      </c>
      <c r="B12" s="180"/>
      <c r="C12" s="184" t="s">
        <v>20</v>
      </c>
      <c r="D12" s="180"/>
    </row>
    <row r="13" spans="1:4" s="203" customFormat="1" ht="17.25" customHeight="1">
      <c r="A13" s="179" t="s">
        <v>21</v>
      </c>
      <c r="B13" s="180"/>
      <c r="C13" s="184" t="s">
        <v>22</v>
      </c>
      <c r="D13" s="180"/>
    </row>
    <row r="14" spans="1:4" s="203" customFormat="1" ht="17.25" customHeight="1">
      <c r="A14" s="216"/>
      <c r="B14" s="180"/>
      <c r="C14" s="184" t="s">
        <v>23</v>
      </c>
      <c r="D14" s="180">
        <v>543.92</v>
      </c>
    </row>
    <row r="15" spans="1:4" s="203" customFormat="1" ht="17.25" customHeight="1">
      <c r="A15" s="216"/>
      <c r="B15" s="180"/>
      <c r="C15" s="184" t="s">
        <v>24</v>
      </c>
      <c r="D15" s="180">
        <v>2424.61</v>
      </c>
    </row>
    <row r="16" spans="1:4" s="203" customFormat="1" ht="17.25" customHeight="1">
      <c r="A16" s="216"/>
      <c r="B16" s="180"/>
      <c r="C16" s="184" t="s">
        <v>25</v>
      </c>
      <c r="D16" s="180"/>
    </row>
    <row r="17" spans="1:4" s="203" customFormat="1" ht="17.25" customHeight="1">
      <c r="A17" s="216"/>
      <c r="B17" s="217"/>
      <c r="C17" s="184" t="s">
        <v>26</v>
      </c>
      <c r="D17" s="180"/>
    </row>
    <row r="18" spans="1:4" s="203" customFormat="1" ht="17.25" customHeight="1">
      <c r="A18" s="216"/>
      <c r="B18" s="218"/>
      <c r="C18" s="184" t="s">
        <v>27</v>
      </c>
      <c r="D18" s="180"/>
    </row>
    <row r="19" spans="1:4" s="203" customFormat="1" ht="17.25" customHeight="1">
      <c r="A19" s="216"/>
      <c r="B19" s="218"/>
      <c r="C19" s="184" t="s">
        <v>28</v>
      </c>
      <c r="D19" s="180"/>
    </row>
    <row r="20" spans="1:4" s="203" customFormat="1" ht="17.25" customHeight="1">
      <c r="A20" s="216"/>
      <c r="B20" s="218"/>
      <c r="C20" s="185" t="s">
        <v>29</v>
      </c>
      <c r="D20" s="180"/>
    </row>
    <row r="21" spans="1:4" s="203" customFormat="1" ht="17.25" customHeight="1">
      <c r="A21" s="219"/>
      <c r="B21" s="218"/>
      <c r="C21" s="185" t="s">
        <v>30</v>
      </c>
      <c r="D21" s="180"/>
    </row>
    <row r="22" spans="1:4" s="203" customFormat="1" ht="17.25" customHeight="1">
      <c r="A22" s="188"/>
      <c r="B22" s="218"/>
      <c r="C22" s="185" t="s">
        <v>31</v>
      </c>
      <c r="D22" s="180"/>
    </row>
    <row r="23" spans="1:4" s="203" customFormat="1" ht="17.25" customHeight="1">
      <c r="A23" s="188"/>
      <c r="B23" s="218"/>
      <c r="C23" s="185" t="s">
        <v>32</v>
      </c>
      <c r="D23" s="180"/>
    </row>
    <row r="24" spans="1:4" s="203" customFormat="1" ht="17.25" customHeight="1">
      <c r="A24" s="188"/>
      <c r="B24" s="218"/>
      <c r="C24" s="185" t="s">
        <v>33</v>
      </c>
      <c r="D24" s="180"/>
    </row>
    <row r="25" spans="1:4" s="203" customFormat="1" ht="17.25" customHeight="1">
      <c r="A25" s="188"/>
      <c r="B25" s="218"/>
      <c r="C25" s="185" t="s">
        <v>34</v>
      </c>
      <c r="D25" s="180">
        <v>202.86</v>
      </c>
    </row>
    <row r="26" spans="1:4" s="203" customFormat="1" ht="17.25" customHeight="1">
      <c r="A26" s="188"/>
      <c r="B26" s="218"/>
      <c r="C26" s="185" t="s">
        <v>35</v>
      </c>
      <c r="D26" s="180"/>
    </row>
    <row r="27" spans="1:4" s="203" customFormat="1" ht="17.25" customHeight="1">
      <c r="A27" s="188"/>
      <c r="B27" s="218"/>
      <c r="C27" s="185" t="s">
        <v>36</v>
      </c>
      <c r="D27" s="180"/>
    </row>
    <row r="28" spans="1:4" s="203" customFormat="1" ht="17.25" customHeight="1">
      <c r="A28" s="188"/>
      <c r="B28" s="218"/>
      <c r="C28" s="185" t="s">
        <v>37</v>
      </c>
      <c r="D28" s="180"/>
    </row>
    <row r="29" spans="1:4" s="203" customFormat="1" ht="17.25" customHeight="1">
      <c r="A29" s="188"/>
      <c r="B29" s="218"/>
      <c r="C29" s="185" t="s">
        <v>38</v>
      </c>
      <c r="D29" s="180"/>
    </row>
    <row r="30" spans="1:4" s="203" customFormat="1" ht="17.25" customHeight="1">
      <c r="A30" s="220" t="s">
        <v>39</v>
      </c>
      <c r="B30" s="221"/>
      <c r="C30" s="189" t="s">
        <v>40</v>
      </c>
      <c r="D30" s="190">
        <f>SUM(D8:D29)</f>
        <v>3171.3900000000003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27" sqref="D27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432</v>
      </c>
      <c r="B2" s="3"/>
      <c r="C2" s="3"/>
      <c r="D2" s="3"/>
      <c r="E2" s="3"/>
      <c r="F2" s="3"/>
      <c r="G2" s="3"/>
      <c r="H2" s="3"/>
    </row>
    <row r="3" ht="13.5">
      <c r="A3" s="4" t="s">
        <v>2</v>
      </c>
    </row>
    <row r="4" spans="1:8" ht="44.25" customHeight="1">
      <c r="A4" s="31" t="s">
        <v>433</v>
      </c>
      <c r="B4" s="31" t="s">
        <v>434</v>
      </c>
      <c r="C4" s="31" t="s">
        <v>435</v>
      </c>
      <c r="D4" s="31" t="s">
        <v>436</v>
      </c>
      <c r="E4" s="31" t="s">
        <v>437</v>
      </c>
      <c r="F4" s="31" t="s">
        <v>438</v>
      </c>
      <c r="G4" s="31" t="s">
        <v>439</v>
      </c>
      <c r="H4" s="31" t="s">
        <v>440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441</v>
      </c>
      <c r="B6" s="32"/>
      <c r="C6" s="32"/>
      <c r="D6" s="32"/>
      <c r="E6" s="31"/>
      <c r="F6" s="31"/>
      <c r="G6" s="31"/>
      <c r="H6" s="31"/>
    </row>
    <row r="7" spans="1:8" ht="30" customHeight="1">
      <c r="A7" s="33" t="s">
        <v>442</v>
      </c>
      <c r="B7" s="33"/>
      <c r="C7" s="33"/>
      <c r="D7" s="33"/>
      <c r="E7" s="31"/>
      <c r="F7" s="31"/>
      <c r="G7" s="31"/>
      <c r="H7" s="31"/>
    </row>
    <row r="8" spans="1:8" ht="30" customHeight="1">
      <c r="A8" s="33" t="s">
        <v>443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33" sqref="D33:E34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444</v>
      </c>
      <c r="B2" s="3"/>
      <c r="C2" s="3"/>
      <c r="D2" s="3"/>
      <c r="E2" s="3"/>
      <c r="F2" s="3"/>
      <c r="G2" s="3"/>
      <c r="H2" s="3"/>
    </row>
    <row r="3" ht="13.5">
      <c r="A3" s="4" t="s">
        <v>2</v>
      </c>
    </row>
    <row r="4" spans="1:8" ht="44.25" customHeight="1">
      <c r="A4" s="31" t="s">
        <v>433</v>
      </c>
      <c r="B4" s="31" t="s">
        <v>434</v>
      </c>
      <c r="C4" s="31" t="s">
        <v>435</v>
      </c>
      <c r="D4" s="31" t="s">
        <v>436</v>
      </c>
      <c r="E4" s="31" t="s">
        <v>437</v>
      </c>
      <c r="F4" s="31" t="s">
        <v>438</v>
      </c>
      <c r="G4" s="31" t="s">
        <v>439</v>
      </c>
      <c r="H4" s="31" t="s">
        <v>440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441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442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443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445</v>
      </c>
      <c r="B2" s="3"/>
      <c r="C2" s="3"/>
      <c r="D2" s="3"/>
      <c r="E2" s="3"/>
      <c r="F2" s="3"/>
      <c r="G2" s="3"/>
      <c r="H2" s="3"/>
    </row>
    <row r="3" ht="13.5">
      <c r="A3" s="4" t="s">
        <v>2</v>
      </c>
    </row>
    <row r="4" spans="1:8" ht="44.25" customHeight="1">
      <c r="A4" s="31" t="s">
        <v>433</v>
      </c>
      <c r="B4" s="31" t="s">
        <v>434</v>
      </c>
      <c r="C4" s="31" t="s">
        <v>435</v>
      </c>
      <c r="D4" s="31" t="s">
        <v>436</v>
      </c>
      <c r="E4" s="31" t="s">
        <v>437</v>
      </c>
      <c r="F4" s="31" t="s">
        <v>438</v>
      </c>
      <c r="G4" s="31" t="s">
        <v>439</v>
      </c>
      <c r="H4" s="31" t="s">
        <v>440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441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446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447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M36" sqref="M36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42</v>
      </c>
    </row>
    <row r="4" spans="1:22" ht="15.75" customHeight="1">
      <c r="A4" s="6" t="s">
        <v>449</v>
      </c>
      <c r="B4" s="7" t="s">
        <v>450</v>
      </c>
      <c r="C4" s="7" t="s">
        <v>451</v>
      </c>
      <c r="D4" s="7" t="s">
        <v>452</v>
      </c>
      <c r="E4" s="7" t="s">
        <v>453</v>
      </c>
      <c r="F4" s="7" t="s">
        <v>454</v>
      </c>
      <c r="G4" s="6" t="s">
        <v>455</v>
      </c>
      <c r="H4" s="8" t="s">
        <v>159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69</v>
      </c>
      <c r="I5" s="8" t="s">
        <v>161</v>
      </c>
      <c r="J5" s="8"/>
      <c r="K5" s="8"/>
      <c r="L5" s="8"/>
      <c r="M5" s="8"/>
      <c r="N5" s="8"/>
      <c r="O5" s="8"/>
      <c r="P5" s="8"/>
      <c r="Q5" s="8"/>
      <c r="R5" s="8"/>
      <c r="S5" s="22" t="s">
        <v>162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163</v>
      </c>
      <c r="J6" s="6"/>
      <c r="K6" s="6"/>
      <c r="L6" s="6"/>
      <c r="M6" s="6"/>
      <c r="N6" s="6"/>
      <c r="O6" s="6"/>
      <c r="P6" s="6"/>
      <c r="Q6" s="6" t="s">
        <v>456</v>
      </c>
      <c r="R6" s="6" t="s">
        <v>165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75</v>
      </c>
      <c r="J7" s="6" t="s">
        <v>166</v>
      </c>
      <c r="K7" s="6" t="s">
        <v>167</v>
      </c>
      <c r="L7" s="6" t="s">
        <v>168</v>
      </c>
      <c r="M7" s="6" t="s">
        <v>169</v>
      </c>
      <c r="N7" s="6" t="s">
        <v>170</v>
      </c>
      <c r="O7" s="6" t="s">
        <v>171</v>
      </c>
      <c r="P7" s="6" t="s">
        <v>172</v>
      </c>
      <c r="Q7" s="6"/>
      <c r="R7" s="6"/>
      <c r="S7" s="28" t="s">
        <v>75</v>
      </c>
      <c r="T7" s="29" t="s">
        <v>173</v>
      </c>
      <c r="U7" s="29" t="s">
        <v>174</v>
      </c>
      <c r="V7" s="29" t="s">
        <v>175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4"/>
  <sheetViews>
    <sheetView workbookViewId="0" topLeftCell="A1">
      <selection activeCell="B21" sqref="B21"/>
    </sheetView>
  </sheetViews>
  <sheetFormatPr defaultColWidth="10.28125" defaultRowHeight="12.75"/>
  <cols>
    <col min="1" max="1" width="38.421875" style="204" customWidth="1"/>
    <col min="2" max="2" width="53.8515625" style="204" customWidth="1"/>
    <col min="3" max="4" width="12.140625" style="204" customWidth="1"/>
    <col min="5" max="7" width="9.8515625" style="204" customWidth="1"/>
    <col min="8" max="255" width="10.28125" style="204" customWidth="1"/>
    <col min="256" max="256" width="10.28125" style="205" customWidth="1"/>
  </cols>
  <sheetData>
    <row r="1" spans="1:7" s="204" customFormat="1" ht="19.5" customHeight="1">
      <c r="A1" s="206"/>
      <c r="B1" s="206"/>
      <c r="C1" s="206"/>
      <c r="D1" s="206"/>
      <c r="E1" s="206"/>
      <c r="F1" s="206"/>
      <c r="G1" s="206"/>
    </row>
    <row r="2" spans="1:7" s="204" customFormat="1" ht="39.75" customHeight="1">
      <c r="A2" s="36" t="s">
        <v>41</v>
      </c>
      <c r="B2" s="36"/>
      <c r="C2" s="207"/>
      <c r="D2" s="207"/>
      <c r="E2" s="207"/>
      <c r="F2" s="207"/>
      <c r="G2" s="207"/>
    </row>
    <row r="3" spans="1:256" s="194" customFormat="1" ht="39" customHeight="1">
      <c r="A3" s="196" t="s">
        <v>2</v>
      </c>
      <c r="B3" s="208" t="s">
        <v>42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12"/>
    </row>
    <row r="4" spans="1:256" s="194" customFormat="1" ht="27" customHeight="1">
      <c r="A4" s="198" t="s">
        <v>6</v>
      </c>
      <c r="B4" s="198" t="s">
        <v>43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12"/>
    </row>
    <row r="5" spans="1:256" s="194" customFormat="1" ht="27" customHeight="1">
      <c r="A5" s="198"/>
      <c r="B5" s="198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  <c r="IV5" s="212"/>
    </row>
    <row r="6" spans="1:256" s="194" customFormat="1" ht="31.5" customHeight="1">
      <c r="A6" s="185" t="s">
        <v>9</v>
      </c>
      <c r="B6" s="210">
        <v>3171.3900000000003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  <c r="IT6" s="209"/>
      <c r="IU6" s="209"/>
      <c r="IV6" s="212"/>
    </row>
    <row r="7" spans="1:256" s="194" customFormat="1" ht="31.5" customHeight="1">
      <c r="A7" s="179" t="s">
        <v>11</v>
      </c>
      <c r="B7" s="183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9"/>
      <c r="FQ7" s="209"/>
      <c r="FR7" s="209"/>
      <c r="FS7" s="209"/>
      <c r="FT7" s="209"/>
      <c r="FU7" s="209"/>
      <c r="FV7" s="209"/>
      <c r="FW7" s="209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  <c r="HW7" s="209"/>
      <c r="HX7" s="209"/>
      <c r="HY7" s="209"/>
      <c r="HZ7" s="209"/>
      <c r="IA7" s="209"/>
      <c r="IB7" s="209"/>
      <c r="IC7" s="209"/>
      <c r="ID7" s="209"/>
      <c r="IE7" s="209"/>
      <c r="IF7" s="209"/>
      <c r="IG7" s="209"/>
      <c r="IH7" s="209"/>
      <c r="II7" s="209"/>
      <c r="IJ7" s="209"/>
      <c r="IK7" s="209"/>
      <c r="IL7" s="209"/>
      <c r="IM7" s="209"/>
      <c r="IN7" s="209"/>
      <c r="IO7" s="209"/>
      <c r="IP7" s="209"/>
      <c r="IQ7" s="209"/>
      <c r="IR7" s="209"/>
      <c r="IS7" s="209"/>
      <c r="IT7" s="209"/>
      <c r="IU7" s="209"/>
      <c r="IV7" s="212"/>
    </row>
    <row r="8" spans="1:256" s="194" customFormat="1" ht="31.5" customHeight="1">
      <c r="A8" s="179" t="s">
        <v>13</v>
      </c>
      <c r="B8" s="183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12"/>
    </row>
    <row r="9" spans="1:256" s="194" customFormat="1" ht="31.5" customHeight="1">
      <c r="A9" s="179" t="s">
        <v>15</v>
      </c>
      <c r="B9" s="183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  <c r="FL9" s="209"/>
      <c r="FM9" s="209"/>
      <c r="FN9" s="209"/>
      <c r="FO9" s="209"/>
      <c r="FP9" s="209"/>
      <c r="FQ9" s="209"/>
      <c r="FR9" s="209"/>
      <c r="FS9" s="209"/>
      <c r="FT9" s="209"/>
      <c r="FU9" s="209"/>
      <c r="FV9" s="209"/>
      <c r="FW9" s="209"/>
      <c r="FX9" s="209"/>
      <c r="FY9" s="209"/>
      <c r="FZ9" s="209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  <c r="GO9" s="209"/>
      <c r="GP9" s="209"/>
      <c r="GQ9" s="209"/>
      <c r="GR9" s="209"/>
      <c r="GS9" s="209"/>
      <c r="GT9" s="209"/>
      <c r="GU9" s="209"/>
      <c r="GV9" s="209"/>
      <c r="GW9" s="209"/>
      <c r="GX9" s="209"/>
      <c r="GY9" s="209"/>
      <c r="GZ9" s="209"/>
      <c r="HA9" s="209"/>
      <c r="HB9" s="209"/>
      <c r="HC9" s="209"/>
      <c r="HD9" s="209"/>
      <c r="HE9" s="209"/>
      <c r="HF9" s="209"/>
      <c r="HG9" s="209"/>
      <c r="HH9" s="209"/>
      <c r="HI9" s="209"/>
      <c r="HJ9" s="209"/>
      <c r="HK9" s="209"/>
      <c r="HL9" s="209"/>
      <c r="HM9" s="209"/>
      <c r="HN9" s="209"/>
      <c r="HO9" s="209"/>
      <c r="HP9" s="209"/>
      <c r="HQ9" s="209"/>
      <c r="HR9" s="209"/>
      <c r="HS9" s="209"/>
      <c r="HT9" s="209"/>
      <c r="HU9" s="209"/>
      <c r="HV9" s="209"/>
      <c r="HW9" s="209"/>
      <c r="HX9" s="209"/>
      <c r="HY9" s="209"/>
      <c r="HZ9" s="209"/>
      <c r="IA9" s="209"/>
      <c r="IB9" s="209"/>
      <c r="IC9" s="209"/>
      <c r="ID9" s="209"/>
      <c r="IE9" s="209"/>
      <c r="IF9" s="209"/>
      <c r="IG9" s="209"/>
      <c r="IH9" s="209"/>
      <c r="II9" s="209"/>
      <c r="IJ9" s="209"/>
      <c r="IK9" s="209"/>
      <c r="IL9" s="209"/>
      <c r="IM9" s="209"/>
      <c r="IN9" s="209"/>
      <c r="IO9" s="209"/>
      <c r="IP9" s="209"/>
      <c r="IQ9" s="209"/>
      <c r="IR9" s="209"/>
      <c r="IS9" s="209"/>
      <c r="IT9" s="209"/>
      <c r="IU9" s="209"/>
      <c r="IV9" s="212"/>
    </row>
    <row r="10" spans="1:256" s="194" customFormat="1" ht="31.5" customHeight="1">
      <c r="A10" s="179" t="s">
        <v>17</v>
      </c>
      <c r="B10" s="183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  <c r="FH10" s="209"/>
      <c r="FI10" s="209"/>
      <c r="FJ10" s="209"/>
      <c r="FK10" s="209"/>
      <c r="FL10" s="209"/>
      <c r="FM10" s="209"/>
      <c r="FN10" s="209"/>
      <c r="FO10" s="209"/>
      <c r="FP10" s="209"/>
      <c r="FQ10" s="209"/>
      <c r="FR10" s="209"/>
      <c r="FS10" s="209"/>
      <c r="FT10" s="209"/>
      <c r="FU10" s="209"/>
      <c r="FV10" s="209"/>
      <c r="FW10" s="209"/>
      <c r="FX10" s="209"/>
      <c r="FY10" s="209"/>
      <c r="FZ10" s="209"/>
      <c r="GA10" s="209"/>
      <c r="GB10" s="209"/>
      <c r="GC10" s="209"/>
      <c r="GD10" s="209"/>
      <c r="GE10" s="209"/>
      <c r="GF10" s="209"/>
      <c r="GG10" s="209"/>
      <c r="GH10" s="209"/>
      <c r="GI10" s="209"/>
      <c r="GJ10" s="209"/>
      <c r="GK10" s="209"/>
      <c r="GL10" s="209"/>
      <c r="GM10" s="209"/>
      <c r="GN10" s="209"/>
      <c r="GO10" s="209"/>
      <c r="GP10" s="209"/>
      <c r="GQ10" s="209"/>
      <c r="GR10" s="209"/>
      <c r="GS10" s="209"/>
      <c r="GT10" s="209"/>
      <c r="GU10" s="209"/>
      <c r="GV10" s="209"/>
      <c r="GW10" s="209"/>
      <c r="GX10" s="209"/>
      <c r="GY10" s="209"/>
      <c r="GZ10" s="209"/>
      <c r="HA10" s="209"/>
      <c r="HB10" s="209"/>
      <c r="HC10" s="209"/>
      <c r="HD10" s="209"/>
      <c r="HE10" s="209"/>
      <c r="HF10" s="209"/>
      <c r="HG10" s="209"/>
      <c r="HH10" s="209"/>
      <c r="HI10" s="209"/>
      <c r="HJ10" s="209"/>
      <c r="HK10" s="209"/>
      <c r="HL10" s="209"/>
      <c r="HM10" s="209"/>
      <c r="HN10" s="209"/>
      <c r="HO10" s="209"/>
      <c r="HP10" s="209"/>
      <c r="HQ10" s="209"/>
      <c r="HR10" s="209"/>
      <c r="HS10" s="209"/>
      <c r="HT10" s="209"/>
      <c r="HU10" s="209"/>
      <c r="HV10" s="209"/>
      <c r="HW10" s="209"/>
      <c r="HX10" s="209"/>
      <c r="HY10" s="209"/>
      <c r="HZ10" s="209"/>
      <c r="IA10" s="209"/>
      <c r="IB10" s="209"/>
      <c r="IC10" s="209"/>
      <c r="ID10" s="209"/>
      <c r="IE10" s="209"/>
      <c r="IF10" s="209"/>
      <c r="IG10" s="209"/>
      <c r="IH10" s="209"/>
      <c r="II10" s="209"/>
      <c r="IJ10" s="209"/>
      <c r="IK10" s="209"/>
      <c r="IL10" s="209"/>
      <c r="IM10" s="209"/>
      <c r="IN10" s="209"/>
      <c r="IO10" s="209"/>
      <c r="IP10" s="209"/>
      <c r="IQ10" s="209"/>
      <c r="IR10" s="209"/>
      <c r="IS10" s="209"/>
      <c r="IT10" s="209"/>
      <c r="IU10" s="209"/>
      <c r="IV10" s="212"/>
    </row>
    <row r="11" spans="1:256" s="194" customFormat="1" ht="31.5" customHeight="1">
      <c r="A11" s="179" t="s">
        <v>19</v>
      </c>
      <c r="B11" s="183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  <c r="FL11" s="209"/>
      <c r="FM11" s="209"/>
      <c r="FN11" s="209"/>
      <c r="FO11" s="209"/>
      <c r="FP11" s="209"/>
      <c r="FQ11" s="209"/>
      <c r="FR11" s="209"/>
      <c r="FS11" s="209"/>
      <c r="FT11" s="209"/>
      <c r="FU11" s="209"/>
      <c r="FV11" s="209"/>
      <c r="FW11" s="209"/>
      <c r="FX11" s="209"/>
      <c r="FY11" s="209"/>
      <c r="FZ11" s="209"/>
      <c r="GA11" s="209"/>
      <c r="GB11" s="209"/>
      <c r="GC11" s="209"/>
      <c r="GD11" s="209"/>
      <c r="GE11" s="209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  <c r="GP11" s="209"/>
      <c r="GQ11" s="209"/>
      <c r="GR11" s="209"/>
      <c r="GS11" s="209"/>
      <c r="GT11" s="209"/>
      <c r="GU11" s="209"/>
      <c r="GV11" s="209"/>
      <c r="GW11" s="209"/>
      <c r="GX11" s="209"/>
      <c r="GY11" s="209"/>
      <c r="GZ11" s="209"/>
      <c r="HA11" s="209"/>
      <c r="HB11" s="209"/>
      <c r="HC11" s="209"/>
      <c r="HD11" s="209"/>
      <c r="HE11" s="209"/>
      <c r="HF11" s="209"/>
      <c r="HG11" s="209"/>
      <c r="HH11" s="209"/>
      <c r="HI11" s="209"/>
      <c r="HJ11" s="209"/>
      <c r="HK11" s="209"/>
      <c r="HL11" s="209"/>
      <c r="HM11" s="209"/>
      <c r="HN11" s="209"/>
      <c r="HO11" s="209"/>
      <c r="HP11" s="209"/>
      <c r="HQ11" s="209"/>
      <c r="HR11" s="209"/>
      <c r="HS11" s="209"/>
      <c r="HT11" s="209"/>
      <c r="HU11" s="209"/>
      <c r="HV11" s="209"/>
      <c r="HW11" s="209"/>
      <c r="HX11" s="209"/>
      <c r="HY11" s="209"/>
      <c r="HZ11" s="209"/>
      <c r="IA11" s="209"/>
      <c r="IB11" s="209"/>
      <c r="IC11" s="209"/>
      <c r="ID11" s="209"/>
      <c r="IE11" s="209"/>
      <c r="IF11" s="209"/>
      <c r="IG11" s="209"/>
      <c r="IH11" s="209"/>
      <c r="II11" s="209"/>
      <c r="IJ11" s="209"/>
      <c r="IK11" s="209"/>
      <c r="IL11" s="209"/>
      <c r="IM11" s="209"/>
      <c r="IN11" s="209"/>
      <c r="IO11" s="209"/>
      <c r="IP11" s="209"/>
      <c r="IQ11" s="209"/>
      <c r="IR11" s="209"/>
      <c r="IS11" s="209"/>
      <c r="IT11" s="209"/>
      <c r="IU11" s="209"/>
      <c r="IV11" s="212"/>
    </row>
    <row r="12" spans="1:256" s="194" customFormat="1" ht="31.5" customHeight="1">
      <c r="A12" s="179" t="s">
        <v>21</v>
      </c>
      <c r="B12" s="183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209"/>
      <c r="GO12" s="209"/>
      <c r="GP12" s="209"/>
      <c r="GQ12" s="209"/>
      <c r="GR12" s="209"/>
      <c r="GS12" s="209"/>
      <c r="GT12" s="209"/>
      <c r="GU12" s="209"/>
      <c r="GV12" s="209"/>
      <c r="GW12" s="209"/>
      <c r="GX12" s="209"/>
      <c r="GY12" s="209"/>
      <c r="GZ12" s="209"/>
      <c r="HA12" s="209"/>
      <c r="HB12" s="209"/>
      <c r="HC12" s="209"/>
      <c r="HD12" s="209"/>
      <c r="HE12" s="209"/>
      <c r="HF12" s="209"/>
      <c r="HG12" s="209"/>
      <c r="HH12" s="209"/>
      <c r="HI12" s="209"/>
      <c r="HJ12" s="209"/>
      <c r="HK12" s="209"/>
      <c r="HL12" s="209"/>
      <c r="HM12" s="209"/>
      <c r="HN12" s="209"/>
      <c r="HO12" s="209"/>
      <c r="HP12" s="209"/>
      <c r="HQ12" s="209"/>
      <c r="HR12" s="209"/>
      <c r="HS12" s="209"/>
      <c r="HT12" s="209"/>
      <c r="HU12" s="209"/>
      <c r="HV12" s="209"/>
      <c r="HW12" s="209"/>
      <c r="HX12" s="209"/>
      <c r="HY12" s="209"/>
      <c r="HZ12" s="209"/>
      <c r="IA12" s="209"/>
      <c r="IB12" s="209"/>
      <c r="IC12" s="209"/>
      <c r="ID12" s="209"/>
      <c r="IE12" s="209"/>
      <c r="IF12" s="209"/>
      <c r="IG12" s="209"/>
      <c r="IH12" s="209"/>
      <c r="II12" s="209"/>
      <c r="IJ12" s="209"/>
      <c r="IK12" s="209"/>
      <c r="IL12" s="209"/>
      <c r="IM12" s="209"/>
      <c r="IN12" s="209"/>
      <c r="IO12" s="209"/>
      <c r="IP12" s="209"/>
      <c r="IQ12" s="209"/>
      <c r="IR12" s="209"/>
      <c r="IS12" s="209"/>
      <c r="IT12" s="209"/>
      <c r="IU12" s="209"/>
      <c r="IV12" s="212"/>
    </row>
    <row r="13" spans="1:256" s="194" customFormat="1" ht="31.5" customHeight="1">
      <c r="A13" s="200"/>
      <c r="B13" s="183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209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09"/>
      <c r="GE13" s="209"/>
      <c r="GF13" s="209"/>
      <c r="GG13" s="209"/>
      <c r="GH13" s="209"/>
      <c r="GI13" s="209"/>
      <c r="GJ13" s="209"/>
      <c r="GK13" s="209"/>
      <c r="GL13" s="209"/>
      <c r="GM13" s="209"/>
      <c r="GN13" s="209"/>
      <c r="GO13" s="209"/>
      <c r="GP13" s="209"/>
      <c r="GQ13" s="209"/>
      <c r="GR13" s="209"/>
      <c r="GS13" s="209"/>
      <c r="GT13" s="209"/>
      <c r="GU13" s="209"/>
      <c r="GV13" s="209"/>
      <c r="GW13" s="209"/>
      <c r="GX13" s="209"/>
      <c r="GY13" s="209"/>
      <c r="GZ13" s="209"/>
      <c r="HA13" s="209"/>
      <c r="HB13" s="209"/>
      <c r="HC13" s="209"/>
      <c r="HD13" s="209"/>
      <c r="HE13" s="209"/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  <c r="IC13" s="209"/>
      <c r="ID13" s="209"/>
      <c r="IE13" s="209"/>
      <c r="IF13" s="209"/>
      <c r="IG13" s="209"/>
      <c r="IH13" s="209"/>
      <c r="II13" s="209"/>
      <c r="IJ13" s="209"/>
      <c r="IK13" s="209"/>
      <c r="IL13" s="209"/>
      <c r="IM13" s="209"/>
      <c r="IN13" s="209"/>
      <c r="IO13" s="209"/>
      <c r="IP13" s="209"/>
      <c r="IQ13" s="209"/>
      <c r="IR13" s="209"/>
      <c r="IS13" s="209"/>
      <c r="IT13" s="209"/>
      <c r="IU13" s="209"/>
      <c r="IV13" s="212"/>
    </row>
    <row r="14" spans="1:256" s="194" customFormat="1" ht="31.5" customHeight="1">
      <c r="A14" s="211" t="s">
        <v>39</v>
      </c>
      <c r="B14" s="202">
        <f>SUM(B6:B12)</f>
        <v>3171.3900000000003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09"/>
      <c r="FR14" s="209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09"/>
      <c r="GE14" s="209"/>
      <c r="GF14" s="209"/>
      <c r="GG14" s="209"/>
      <c r="GH14" s="209"/>
      <c r="GI14" s="209"/>
      <c r="GJ14" s="209"/>
      <c r="GK14" s="209"/>
      <c r="GL14" s="209"/>
      <c r="GM14" s="209"/>
      <c r="GN14" s="209"/>
      <c r="GO14" s="209"/>
      <c r="GP14" s="209"/>
      <c r="GQ14" s="209"/>
      <c r="GR14" s="209"/>
      <c r="GS14" s="209"/>
      <c r="GT14" s="209"/>
      <c r="GU14" s="209"/>
      <c r="GV14" s="209"/>
      <c r="GW14" s="209"/>
      <c r="GX14" s="209"/>
      <c r="GY14" s="209"/>
      <c r="GZ14" s="209"/>
      <c r="HA14" s="209"/>
      <c r="HB14" s="209"/>
      <c r="HC14" s="209"/>
      <c r="HD14" s="209"/>
      <c r="HE14" s="209"/>
      <c r="HF14" s="209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09"/>
      <c r="HR14" s="209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  <c r="IC14" s="209"/>
      <c r="ID14" s="209"/>
      <c r="IE14" s="209"/>
      <c r="IF14" s="209"/>
      <c r="IG14" s="209"/>
      <c r="IH14" s="209"/>
      <c r="II14" s="209"/>
      <c r="IJ14" s="209"/>
      <c r="IK14" s="209"/>
      <c r="IL14" s="209"/>
      <c r="IM14" s="209"/>
      <c r="IN14" s="209"/>
      <c r="IO14" s="209"/>
      <c r="IP14" s="209"/>
      <c r="IQ14" s="209"/>
      <c r="IR14" s="209"/>
      <c r="IS14" s="209"/>
      <c r="IT14" s="209"/>
      <c r="IU14" s="209"/>
      <c r="IV14" s="212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28"/>
  <sheetViews>
    <sheetView workbookViewId="0" topLeftCell="A1">
      <selection activeCell="G19" sqref="G19"/>
    </sheetView>
  </sheetViews>
  <sheetFormatPr defaultColWidth="9.140625" defaultRowHeight="14.25" customHeight="1"/>
  <cols>
    <col min="1" max="1" width="54.57421875" style="193" customWidth="1"/>
    <col min="2" max="2" width="49.140625" style="193" customWidth="1"/>
    <col min="3" max="255" width="9.140625" style="193" customWidth="1"/>
    <col min="256" max="256" width="9.140625" style="1" customWidth="1"/>
  </cols>
  <sheetData>
    <row r="1" s="193" customFormat="1" ht="12">
      <c r="A1" s="195"/>
    </row>
    <row r="2" spans="1:2" s="193" customFormat="1" ht="51.75" customHeight="1">
      <c r="A2" s="36" t="s">
        <v>44</v>
      </c>
      <c r="B2" s="36"/>
    </row>
    <row r="3" spans="1:256" s="194" customFormat="1" ht="19.5" customHeight="1">
      <c r="A3" s="196" t="s">
        <v>2</v>
      </c>
      <c r="B3" s="197" t="s">
        <v>3</v>
      </c>
      <c r="IV3" s="203"/>
    </row>
    <row r="4" spans="1:256" s="194" customFormat="1" ht="27.75" customHeight="1">
      <c r="A4" s="198" t="s">
        <v>8</v>
      </c>
      <c r="B4" s="198" t="s">
        <v>43</v>
      </c>
      <c r="IV4" s="203"/>
    </row>
    <row r="5" spans="1:256" s="194" customFormat="1" ht="27.75" customHeight="1">
      <c r="A5" s="198"/>
      <c r="B5" s="198"/>
      <c r="IV5" s="203"/>
    </row>
    <row r="6" spans="1:256" s="194" customFormat="1" ht="24" customHeight="1">
      <c r="A6" s="199" t="s">
        <v>10</v>
      </c>
      <c r="B6" s="200"/>
      <c r="IV6" s="203"/>
    </row>
    <row r="7" spans="1:256" s="194" customFormat="1" ht="24" customHeight="1">
      <c r="A7" s="199" t="s">
        <v>12</v>
      </c>
      <c r="B7" s="183"/>
      <c r="IV7" s="203"/>
    </row>
    <row r="8" spans="1:256" s="194" customFormat="1" ht="24" customHeight="1">
      <c r="A8" s="199" t="s">
        <v>14</v>
      </c>
      <c r="B8" s="183"/>
      <c r="IV8" s="203"/>
    </row>
    <row r="9" spans="1:256" s="194" customFormat="1" ht="24" customHeight="1">
      <c r="A9" s="199" t="s">
        <v>16</v>
      </c>
      <c r="B9" s="183"/>
      <c r="IV9" s="203"/>
    </row>
    <row r="10" spans="1:256" s="194" customFormat="1" ht="24" customHeight="1">
      <c r="A10" s="199" t="s">
        <v>18</v>
      </c>
      <c r="B10" s="183"/>
      <c r="IV10" s="203"/>
    </row>
    <row r="11" spans="1:256" s="194" customFormat="1" ht="24" customHeight="1">
      <c r="A11" s="199" t="s">
        <v>20</v>
      </c>
      <c r="B11" s="183"/>
      <c r="IV11" s="203"/>
    </row>
    <row r="12" spans="1:256" s="194" customFormat="1" ht="24" customHeight="1">
      <c r="A12" s="199" t="s">
        <v>22</v>
      </c>
      <c r="B12" s="183"/>
      <c r="IV12" s="203"/>
    </row>
    <row r="13" spans="1:256" s="194" customFormat="1" ht="24" customHeight="1">
      <c r="A13" s="199" t="s">
        <v>23</v>
      </c>
      <c r="B13" s="183">
        <v>543.92</v>
      </c>
      <c r="IV13" s="203"/>
    </row>
    <row r="14" spans="1:256" s="194" customFormat="1" ht="24" customHeight="1">
      <c r="A14" s="199" t="s">
        <v>24</v>
      </c>
      <c r="B14" s="183">
        <v>2424.61</v>
      </c>
      <c r="IV14" s="203"/>
    </row>
    <row r="15" spans="1:256" s="194" customFormat="1" ht="24" customHeight="1">
      <c r="A15" s="199" t="s">
        <v>25</v>
      </c>
      <c r="B15" s="183"/>
      <c r="IV15" s="203"/>
    </row>
    <row r="16" spans="1:256" s="194" customFormat="1" ht="24" customHeight="1">
      <c r="A16" s="199" t="s">
        <v>26</v>
      </c>
      <c r="B16" s="183"/>
      <c r="IV16" s="203"/>
    </row>
    <row r="17" spans="1:256" s="194" customFormat="1" ht="24" customHeight="1">
      <c r="A17" s="199" t="s">
        <v>27</v>
      </c>
      <c r="B17" s="183"/>
      <c r="IV17" s="203"/>
    </row>
    <row r="18" spans="1:256" s="194" customFormat="1" ht="24" customHeight="1">
      <c r="A18" s="199" t="s">
        <v>28</v>
      </c>
      <c r="B18" s="183"/>
      <c r="IV18" s="203"/>
    </row>
    <row r="19" spans="1:256" s="194" customFormat="1" ht="24" customHeight="1">
      <c r="A19" s="201" t="s">
        <v>45</v>
      </c>
      <c r="B19" s="183"/>
      <c r="IV19" s="203"/>
    </row>
    <row r="20" spans="1:256" s="194" customFormat="1" ht="24" customHeight="1">
      <c r="A20" s="201" t="s">
        <v>30</v>
      </c>
      <c r="B20" s="183"/>
      <c r="IV20" s="203"/>
    </row>
    <row r="21" spans="1:256" s="194" customFormat="1" ht="24" customHeight="1">
      <c r="A21" s="201" t="s">
        <v>31</v>
      </c>
      <c r="B21" s="183"/>
      <c r="IV21" s="203"/>
    </row>
    <row r="22" spans="1:256" s="194" customFormat="1" ht="24" customHeight="1">
      <c r="A22" s="201" t="s">
        <v>32</v>
      </c>
      <c r="B22" s="183"/>
      <c r="IV22" s="203"/>
    </row>
    <row r="23" spans="1:256" s="194" customFormat="1" ht="24" customHeight="1">
      <c r="A23" s="201" t="s">
        <v>33</v>
      </c>
      <c r="B23" s="183"/>
      <c r="IV23" s="203"/>
    </row>
    <row r="24" spans="1:256" s="194" customFormat="1" ht="24" customHeight="1">
      <c r="A24" s="201" t="s">
        <v>34</v>
      </c>
      <c r="B24" s="183">
        <v>202.86</v>
      </c>
      <c r="IV24" s="203"/>
    </row>
    <row r="25" spans="1:256" s="194" customFormat="1" ht="24" customHeight="1">
      <c r="A25" s="201" t="s">
        <v>35</v>
      </c>
      <c r="B25" s="183"/>
      <c r="IV25" s="203"/>
    </row>
    <row r="26" spans="1:256" s="194" customFormat="1" ht="24" customHeight="1">
      <c r="A26" s="201" t="s">
        <v>36</v>
      </c>
      <c r="B26" s="183"/>
      <c r="IV26" s="203"/>
    </row>
    <row r="27" spans="1:256" s="194" customFormat="1" ht="24" customHeight="1">
      <c r="A27" s="201" t="s">
        <v>37</v>
      </c>
      <c r="B27" s="183"/>
      <c r="IV27" s="203"/>
    </row>
    <row r="28" spans="1:256" s="194" customFormat="1" ht="24" customHeight="1">
      <c r="A28" s="201" t="s">
        <v>38</v>
      </c>
      <c r="B28" s="202"/>
      <c r="IV28" s="203"/>
    </row>
    <row r="29" s="193" customFormat="1" ht="14.25" customHeight="1"/>
    <row r="30" s="193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25" sqref="D25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72"/>
      <c r="B1" s="172"/>
      <c r="C1" s="172"/>
      <c r="D1" s="20"/>
    </row>
    <row r="2" spans="1:4" ht="27">
      <c r="A2" s="3" t="s">
        <v>46</v>
      </c>
      <c r="B2" s="3"/>
      <c r="C2" s="3"/>
      <c r="D2" s="3"/>
    </row>
    <row r="3" spans="1:4" s="171" customFormat="1" ht="22.5" customHeight="1">
      <c r="A3" s="173" t="s">
        <v>2</v>
      </c>
      <c r="B3" s="174"/>
      <c r="C3" s="174"/>
      <c r="D3" s="175" t="s">
        <v>3</v>
      </c>
    </row>
    <row r="4" spans="1:4" s="171" customFormat="1" ht="19.5" customHeight="1">
      <c r="A4" s="176" t="s">
        <v>4</v>
      </c>
      <c r="B4" s="176"/>
      <c r="C4" s="176" t="s">
        <v>5</v>
      </c>
      <c r="D4" s="176"/>
    </row>
    <row r="5" spans="1:4" s="171" customFormat="1" ht="21.75" customHeight="1">
      <c r="A5" s="176" t="s">
        <v>6</v>
      </c>
      <c r="B5" s="177" t="s">
        <v>7</v>
      </c>
      <c r="C5" s="176" t="s">
        <v>47</v>
      </c>
      <c r="D5" s="178" t="s">
        <v>7</v>
      </c>
    </row>
    <row r="6" spans="1:4" s="171" customFormat="1" ht="17.25" customHeight="1">
      <c r="A6" s="176"/>
      <c r="B6" s="177"/>
      <c r="C6" s="176"/>
      <c r="D6" s="178"/>
    </row>
    <row r="7" spans="1:4" s="171" customFormat="1" ht="14.25">
      <c r="A7" s="179" t="s">
        <v>48</v>
      </c>
      <c r="B7" s="180">
        <v>3171.390000000001</v>
      </c>
      <c r="C7" s="181" t="s">
        <v>10</v>
      </c>
      <c r="D7" s="182"/>
    </row>
    <row r="8" spans="1:4" s="171" customFormat="1" ht="14.25">
      <c r="A8" s="179" t="s">
        <v>49</v>
      </c>
      <c r="B8" s="183">
        <v>3171.390000000001</v>
      </c>
      <c r="C8" s="184" t="s">
        <v>12</v>
      </c>
      <c r="D8" s="180"/>
    </row>
    <row r="9" spans="1:4" s="171" customFormat="1" ht="14.25">
      <c r="A9" s="179" t="s">
        <v>50</v>
      </c>
      <c r="B9" s="183">
        <v>3171.390000000001</v>
      </c>
      <c r="C9" s="184" t="s">
        <v>14</v>
      </c>
      <c r="D9" s="180"/>
    </row>
    <row r="10" spans="1:4" s="171" customFormat="1" ht="14.25">
      <c r="A10" s="179" t="s">
        <v>51</v>
      </c>
      <c r="B10" s="180"/>
      <c r="C10" s="184" t="s">
        <v>16</v>
      </c>
      <c r="D10" s="180"/>
    </row>
    <row r="11" spans="1:4" s="171" customFormat="1" ht="14.25">
      <c r="A11" s="179" t="s">
        <v>52</v>
      </c>
      <c r="B11" s="180"/>
      <c r="C11" s="184" t="s">
        <v>18</v>
      </c>
      <c r="D11" s="180"/>
    </row>
    <row r="12" spans="1:4" s="171" customFormat="1" ht="14.25">
      <c r="A12" s="179" t="s">
        <v>53</v>
      </c>
      <c r="B12" s="180"/>
      <c r="C12" s="184" t="s">
        <v>20</v>
      </c>
      <c r="D12" s="180"/>
    </row>
    <row r="13" spans="1:4" s="171" customFormat="1" ht="14.25">
      <c r="A13" s="179" t="s">
        <v>54</v>
      </c>
      <c r="B13" s="180"/>
      <c r="C13" s="184" t="s">
        <v>22</v>
      </c>
      <c r="D13" s="180"/>
    </row>
    <row r="14" spans="1:4" s="171" customFormat="1" ht="14.25">
      <c r="A14" s="179" t="s">
        <v>55</v>
      </c>
      <c r="B14" s="180"/>
      <c r="C14" s="184" t="s">
        <v>23</v>
      </c>
      <c r="D14" s="180">
        <v>543.92</v>
      </c>
    </row>
    <row r="15" spans="1:4" s="171" customFormat="1" ht="14.25">
      <c r="A15" s="185" t="s">
        <v>56</v>
      </c>
      <c r="B15" s="186"/>
      <c r="C15" s="184" t="s">
        <v>24</v>
      </c>
      <c r="D15" s="180">
        <v>2424.61</v>
      </c>
    </row>
    <row r="16" spans="1:4" s="171" customFormat="1" ht="14.25">
      <c r="A16" s="179" t="s">
        <v>57</v>
      </c>
      <c r="B16" s="180"/>
      <c r="C16" s="184" t="s">
        <v>25</v>
      </c>
      <c r="D16" s="180"/>
    </row>
    <row r="17" spans="1:4" s="171" customFormat="1" ht="14.25">
      <c r="A17" s="179" t="s">
        <v>58</v>
      </c>
      <c r="B17" s="180"/>
      <c r="C17" s="184" t="s">
        <v>26</v>
      </c>
      <c r="D17" s="180"/>
    </row>
    <row r="18" spans="1:4" s="171" customFormat="1" ht="14.25">
      <c r="A18" s="179"/>
      <c r="B18" s="180"/>
      <c r="C18" s="184" t="s">
        <v>27</v>
      </c>
      <c r="D18" s="180"/>
    </row>
    <row r="19" spans="1:4" s="171" customFormat="1" ht="14.25">
      <c r="A19" s="179"/>
      <c r="B19" s="180"/>
      <c r="C19" s="184" t="s">
        <v>28</v>
      </c>
      <c r="D19" s="180"/>
    </row>
    <row r="20" spans="1:4" s="171" customFormat="1" ht="14.25">
      <c r="A20" s="179"/>
      <c r="B20" s="180"/>
      <c r="C20" s="184" t="s">
        <v>29</v>
      </c>
      <c r="D20" s="180"/>
    </row>
    <row r="21" spans="1:4" s="171" customFormat="1" ht="14.25">
      <c r="A21" s="179"/>
      <c r="B21" s="180"/>
      <c r="C21" s="185" t="s">
        <v>30</v>
      </c>
      <c r="D21" s="180"/>
    </row>
    <row r="22" spans="1:4" s="171" customFormat="1" ht="14.25">
      <c r="A22" s="179"/>
      <c r="B22" s="180"/>
      <c r="C22" s="185" t="s">
        <v>31</v>
      </c>
      <c r="D22" s="180"/>
    </row>
    <row r="23" spans="1:4" s="171" customFormat="1" ht="14.25">
      <c r="A23" s="179"/>
      <c r="B23" s="180"/>
      <c r="C23" s="185" t="s">
        <v>32</v>
      </c>
      <c r="D23" s="180"/>
    </row>
    <row r="24" spans="1:4" s="171" customFormat="1" ht="14.25">
      <c r="A24" s="179"/>
      <c r="B24" s="180"/>
      <c r="C24" s="185" t="s">
        <v>33</v>
      </c>
      <c r="D24" s="180"/>
    </row>
    <row r="25" spans="1:4" s="171" customFormat="1" ht="14.25">
      <c r="A25" s="187"/>
      <c r="B25" s="180"/>
      <c r="C25" s="185" t="s">
        <v>34</v>
      </c>
      <c r="D25" s="180">
        <v>202.86</v>
      </c>
    </row>
    <row r="26" spans="1:4" s="171" customFormat="1" ht="14.25">
      <c r="A26" s="188"/>
      <c r="B26" s="180"/>
      <c r="C26" s="185" t="s">
        <v>35</v>
      </c>
      <c r="D26" s="180"/>
    </row>
    <row r="27" spans="1:4" s="171" customFormat="1" ht="14.25">
      <c r="A27" s="187"/>
      <c r="B27" s="180"/>
      <c r="C27" s="185" t="s">
        <v>36</v>
      </c>
      <c r="D27" s="180"/>
    </row>
    <row r="28" spans="1:4" s="171" customFormat="1" ht="14.25">
      <c r="A28" s="188"/>
      <c r="B28" s="180"/>
      <c r="C28" s="185" t="s">
        <v>37</v>
      </c>
      <c r="D28" s="180"/>
    </row>
    <row r="29" spans="1:4" s="171" customFormat="1" ht="14.25">
      <c r="A29" s="188"/>
      <c r="B29" s="180"/>
      <c r="C29" s="185" t="s">
        <v>38</v>
      </c>
      <c r="D29" s="180"/>
    </row>
    <row r="30" spans="1:4" s="171" customFormat="1" ht="14.25" customHeight="1">
      <c r="A30" s="189" t="s">
        <v>39</v>
      </c>
      <c r="B30" s="190">
        <f>B7+B17</f>
        <v>3171.390000000001</v>
      </c>
      <c r="C30" s="189" t="s">
        <v>40</v>
      </c>
      <c r="D30" s="190">
        <f>SUM(D8:D29)</f>
        <v>3171.3900000000003</v>
      </c>
    </row>
    <row r="31" spans="1:4" s="171" customFormat="1" ht="14.25" customHeight="1">
      <c r="A31" s="174"/>
      <c r="B31" s="191"/>
      <c r="C31" s="174"/>
      <c r="D31" s="191"/>
    </row>
    <row r="32" spans="1:4" s="171" customFormat="1" ht="54.75" customHeight="1">
      <c r="A32" s="192"/>
      <c r="B32" s="192"/>
      <c r="C32" s="192"/>
      <c r="D32" s="192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0"/>
  <sheetViews>
    <sheetView showGridLines="0" showZeros="0" workbookViewId="0" topLeftCell="A1">
      <selection activeCell="A26" sqref="A26:IV26"/>
    </sheetView>
  </sheetViews>
  <sheetFormatPr defaultColWidth="9.140625" defaultRowHeight="12.75"/>
  <cols>
    <col min="1" max="3" width="3.7109375" style="71" customWidth="1"/>
    <col min="4" max="4" width="32.57421875" style="71" customWidth="1"/>
    <col min="5" max="6" width="9.28125" style="71" customWidth="1"/>
    <col min="7" max="8" width="10.140625" style="71" customWidth="1"/>
    <col min="9" max="9" width="7.7109375" style="71" customWidth="1"/>
    <col min="10" max="10" width="7.8515625" style="71" customWidth="1"/>
    <col min="11" max="12" width="10.140625" style="71" customWidth="1"/>
    <col min="13" max="13" width="8.140625" style="71" customWidth="1"/>
    <col min="14" max="14" width="6.7109375" style="71" bestFit="1" customWidth="1"/>
    <col min="15" max="15" width="10.28125" style="71" customWidth="1"/>
    <col min="16" max="16" width="10.00390625" style="71" customWidth="1"/>
    <col min="17" max="17" width="9.8515625" style="71" customWidth="1"/>
    <col min="18" max="18" width="12.7109375" style="71" bestFit="1" customWidth="1"/>
    <col min="19" max="19" width="9.140625" style="71" customWidth="1"/>
    <col min="20" max="21" width="9.7109375" style="71" customWidth="1"/>
    <col min="22" max="22" width="8.140625" style="71" bestFit="1" customWidth="1"/>
    <col min="23" max="23" width="8.00390625" style="71" customWidth="1"/>
    <col min="24" max="25" width="9.28125" style="71" customWidth="1"/>
    <col min="26" max="27" width="10.140625" style="71" customWidth="1"/>
    <col min="28" max="28" width="11.8515625" style="71" customWidth="1"/>
    <col min="29" max="29" width="7.8515625" style="71" customWidth="1"/>
    <col min="30" max="31" width="10.140625" style="71" customWidth="1"/>
    <col min="32" max="32" width="8.140625" style="71" customWidth="1"/>
    <col min="33" max="33" width="5.8515625" style="71" bestFit="1" customWidth="1"/>
    <col min="34" max="34" width="10.28125" style="71" customWidth="1"/>
    <col min="35" max="35" width="10.00390625" style="71" customWidth="1"/>
    <col min="36" max="36" width="9.8515625" style="71" customWidth="1"/>
    <col min="37" max="37" width="12.7109375" style="71" bestFit="1" customWidth="1"/>
    <col min="38" max="38" width="9.140625" style="71" customWidth="1"/>
    <col min="39" max="41" width="9.7109375" style="71" customWidth="1"/>
    <col min="42" max="42" width="6.00390625" style="71" bestFit="1" customWidth="1"/>
    <col min="43" max="43" width="9.140625" style="71" customWidth="1"/>
    <col min="44" max="16384" width="9.140625" style="71" customWidth="1"/>
  </cols>
  <sheetData>
    <row r="1" ht="16.5" customHeight="1">
      <c r="AQ1" s="72"/>
    </row>
    <row r="2" ht="0.75" customHeight="1">
      <c r="A2" s="133"/>
    </row>
    <row r="3" spans="1:43" ht="33" customHeight="1">
      <c r="A3" s="134" t="s">
        <v>59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</row>
    <row r="4" spans="1:43" ht="16.5" customHeight="1">
      <c r="A4" s="136" t="s">
        <v>2</v>
      </c>
      <c r="B4" s="137"/>
      <c r="C4" s="137"/>
      <c r="D4" s="137"/>
      <c r="AO4" s="72" t="s">
        <v>42</v>
      </c>
      <c r="AP4" s="72"/>
      <c r="AQ4" s="72"/>
    </row>
    <row r="5" ht="1.5" customHeight="1"/>
    <row r="6" spans="1:43" s="131" customFormat="1" ht="12.75" customHeight="1">
      <c r="A6" s="85" t="s">
        <v>60</v>
      </c>
      <c r="B6" s="138"/>
      <c r="C6" s="138"/>
      <c r="D6" s="139" t="s">
        <v>61</v>
      </c>
      <c r="E6" s="140" t="s">
        <v>62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67"/>
      <c r="AP6" s="85" t="s">
        <v>63</v>
      </c>
      <c r="AQ6" s="85"/>
    </row>
    <row r="7" spans="1:43" s="131" customFormat="1" ht="12.75" customHeight="1">
      <c r="A7" s="138"/>
      <c r="B7" s="142"/>
      <c r="C7" s="138"/>
      <c r="D7" s="143"/>
      <c r="E7" s="85" t="s">
        <v>64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 t="s">
        <v>65</v>
      </c>
      <c r="W7" s="139" t="s">
        <v>66</v>
      </c>
      <c r="X7" s="85" t="s">
        <v>67</v>
      </c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68" t="s">
        <v>68</v>
      </c>
      <c r="AP7" s="85"/>
      <c r="AQ7" s="85"/>
    </row>
    <row r="8" spans="1:43" s="131" customFormat="1" ht="12.75" customHeight="1">
      <c r="A8" s="138"/>
      <c r="B8" s="142"/>
      <c r="C8" s="138"/>
      <c r="D8" s="143"/>
      <c r="E8" s="139" t="s">
        <v>69</v>
      </c>
      <c r="F8" s="85" t="s">
        <v>70</v>
      </c>
      <c r="G8" s="85"/>
      <c r="H8" s="85"/>
      <c r="I8" s="85"/>
      <c r="J8" s="85"/>
      <c r="K8" s="85"/>
      <c r="L8" s="85"/>
      <c r="M8" s="85"/>
      <c r="N8" s="85" t="s">
        <v>71</v>
      </c>
      <c r="O8" s="85"/>
      <c r="P8" s="85"/>
      <c r="Q8" s="85"/>
      <c r="R8" s="85"/>
      <c r="S8" s="85"/>
      <c r="T8" s="85"/>
      <c r="U8" s="85"/>
      <c r="V8" s="143"/>
      <c r="W8" s="143"/>
      <c r="X8" s="139" t="s">
        <v>69</v>
      </c>
      <c r="Y8" s="85" t="s">
        <v>70</v>
      </c>
      <c r="Z8" s="85"/>
      <c r="AA8" s="85"/>
      <c r="AB8" s="85"/>
      <c r="AC8" s="85"/>
      <c r="AD8" s="85"/>
      <c r="AE8" s="85"/>
      <c r="AF8" s="85"/>
      <c r="AG8" s="85" t="s">
        <v>71</v>
      </c>
      <c r="AH8" s="85"/>
      <c r="AI8" s="85"/>
      <c r="AJ8" s="85"/>
      <c r="AK8" s="85"/>
      <c r="AL8" s="85"/>
      <c r="AM8" s="85"/>
      <c r="AN8" s="85"/>
      <c r="AO8" s="168"/>
      <c r="AP8" s="85"/>
      <c r="AQ8" s="85"/>
    </row>
    <row r="9" spans="1:43" s="131" customFormat="1" ht="12.75" customHeight="1">
      <c r="A9" s="138"/>
      <c r="B9" s="138"/>
      <c r="C9" s="138"/>
      <c r="D9" s="143"/>
      <c r="E9" s="143"/>
      <c r="F9" s="85" t="s">
        <v>72</v>
      </c>
      <c r="G9" s="138"/>
      <c r="H9" s="138"/>
      <c r="I9" s="138"/>
      <c r="J9" s="138"/>
      <c r="K9" s="138"/>
      <c r="L9" s="138"/>
      <c r="M9" s="138"/>
      <c r="N9" s="85" t="s">
        <v>73</v>
      </c>
      <c r="O9" s="85"/>
      <c r="P9" s="85"/>
      <c r="Q9" s="85"/>
      <c r="R9" s="85"/>
      <c r="S9" s="85"/>
      <c r="T9" s="85"/>
      <c r="U9" s="85"/>
      <c r="V9" s="143"/>
      <c r="W9" s="143"/>
      <c r="X9" s="143"/>
      <c r="Y9" s="85" t="s">
        <v>72</v>
      </c>
      <c r="Z9" s="138"/>
      <c r="AA9" s="138"/>
      <c r="AB9" s="138"/>
      <c r="AC9" s="138"/>
      <c r="AD9" s="138"/>
      <c r="AE9" s="138"/>
      <c r="AF9" s="138"/>
      <c r="AG9" s="85" t="s">
        <v>73</v>
      </c>
      <c r="AH9" s="85"/>
      <c r="AI9" s="85"/>
      <c r="AJ9" s="85"/>
      <c r="AK9" s="85"/>
      <c r="AL9" s="85"/>
      <c r="AM9" s="85"/>
      <c r="AN9" s="85"/>
      <c r="AO9" s="168" t="s">
        <v>74</v>
      </c>
      <c r="AP9" s="168" t="s">
        <v>75</v>
      </c>
      <c r="AQ9" s="168" t="s">
        <v>76</v>
      </c>
    </row>
    <row r="10" spans="1:43" s="131" customFormat="1" ht="12.75">
      <c r="A10" s="85" t="s">
        <v>77</v>
      </c>
      <c r="B10" s="85" t="s">
        <v>78</v>
      </c>
      <c r="C10" s="85" t="s">
        <v>79</v>
      </c>
      <c r="D10" s="143"/>
      <c r="E10" s="143"/>
      <c r="F10" s="85" t="s">
        <v>75</v>
      </c>
      <c r="G10" s="85" t="s">
        <v>80</v>
      </c>
      <c r="H10" s="85" t="s">
        <v>81</v>
      </c>
      <c r="I10" s="85" t="s">
        <v>82</v>
      </c>
      <c r="J10" s="85" t="s">
        <v>83</v>
      </c>
      <c r="K10" s="85" t="s">
        <v>84</v>
      </c>
      <c r="L10" s="85" t="s">
        <v>85</v>
      </c>
      <c r="M10" s="85" t="s">
        <v>86</v>
      </c>
      <c r="N10" s="85" t="s">
        <v>69</v>
      </c>
      <c r="O10" s="85" t="s">
        <v>87</v>
      </c>
      <c r="P10" s="85" t="s">
        <v>88</v>
      </c>
      <c r="Q10" s="85" t="s">
        <v>89</v>
      </c>
      <c r="R10" s="85" t="s">
        <v>90</v>
      </c>
      <c r="S10" s="85" t="s">
        <v>91</v>
      </c>
      <c r="T10" s="162" t="s">
        <v>92</v>
      </c>
      <c r="U10" s="162"/>
      <c r="V10" s="143"/>
      <c r="W10" s="143"/>
      <c r="X10" s="143"/>
      <c r="Y10" s="85" t="s">
        <v>75</v>
      </c>
      <c r="Z10" s="85" t="s">
        <v>80</v>
      </c>
      <c r="AA10" s="85" t="s">
        <v>81</v>
      </c>
      <c r="AB10" s="85" t="s">
        <v>82</v>
      </c>
      <c r="AC10" s="85" t="s">
        <v>83</v>
      </c>
      <c r="AD10" s="85" t="s">
        <v>84</v>
      </c>
      <c r="AE10" s="85" t="s">
        <v>85</v>
      </c>
      <c r="AF10" s="85" t="s">
        <v>86</v>
      </c>
      <c r="AG10" s="162" t="s">
        <v>69</v>
      </c>
      <c r="AH10" s="162" t="s">
        <v>87</v>
      </c>
      <c r="AI10" s="162" t="s">
        <v>88</v>
      </c>
      <c r="AJ10" s="162" t="s">
        <v>89</v>
      </c>
      <c r="AK10" s="162" t="s">
        <v>90</v>
      </c>
      <c r="AL10" s="162" t="s">
        <v>91</v>
      </c>
      <c r="AM10" s="162" t="s">
        <v>92</v>
      </c>
      <c r="AN10" s="162"/>
      <c r="AO10" s="168"/>
      <c r="AP10" s="168"/>
      <c r="AQ10" s="168"/>
    </row>
    <row r="11" spans="1:43" s="131" customFormat="1" ht="24">
      <c r="A11" s="85"/>
      <c r="B11" s="85"/>
      <c r="C11" s="85"/>
      <c r="D11" s="144"/>
      <c r="E11" s="14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162" t="s">
        <v>75</v>
      </c>
      <c r="U11" s="162" t="s">
        <v>93</v>
      </c>
      <c r="V11" s="144"/>
      <c r="W11" s="144"/>
      <c r="X11" s="144"/>
      <c r="Y11" s="85"/>
      <c r="Z11" s="85"/>
      <c r="AA11" s="85"/>
      <c r="AB11" s="85"/>
      <c r="AC11" s="85"/>
      <c r="AD11" s="85"/>
      <c r="AE11" s="85"/>
      <c r="AF11" s="85"/>
      <c r="AG11" s="162"/>
      <c r="AH11" s="162"/>
      <c r="AI11" s="162"/>
      <c r="AJ11" s="162"/>
      <c r="AK11" s="162"/>
      <c r="AL11" s="162"/>
      <c r="AM11" s="162" t="s">
        <v>75</v>
      </c>
      <c r="AN11" s="162" t="s">
        <v>93</v>
      </c>
      <c r="AO11" s="168"/>
      <c r="AP11" s="168"/>
      <c r="AQ11" s="168"/>
    </row>
    <row r="12" spans="1:43" ht="12.75">
      <c r="A12" s="85" t="s">
        <v>94</v>
      </c>
      <c r="B12" s="85" t="s">
        <v>95</v>
      </c>
      <c r="C12" s="85" t="s">
        <v>96</v>
      </c>
      <c r="D12" s="85" t="s">
        <v>97</v>
      </c>
      <c r="E12" s="85" t="s">
        <v>98</v>
      </c>
      <c r="F12" s="85" t="s">
        <v>99</v>
      </c>
      <c r="G12" s="85" t="s">
        <v>100</v>
      </c>
      <c r="H12" s="85" t="s">
        <v>101</v>
      </c>
      <c r="I12" s="85" t="s">
        <v>102</v>
      </c>
      <c r="J12" s="85" t="s">
        <v>103</v>
      </c>
      <c r="K12" s="85" t="s">
        <v>104</v>
      </c>
      <c r="L12" s="85" t="s">
        <v>105</v>
      </c>
      <c r="M12" s="85" t="s">
        <v>106</v>
      </c>
      <c r="N12" s="85" t="s">
        <v>107</v>
      </c>
      <c r="O12" s="85" t="s">
        <v>108</v>
      </c>
      <c r="P12" s="85" t="s">
        <v>109</v>
      </c>
      <c r="Q12" s="85" t="s">
        <v>110</v>
      </c>
      <c r="R12" s="85" t="s">
        <v>111</v>
      </c>
      <c r="S12" s="85" t="s">
        <v>112</v>
      </c>
      <c r="T12" s="85" t="s">
        <v>113</v>
      </c>
      <c r="U12" s="85" t="s">
        <v>114</v>
      </c>
      <c r="V12" s="85" t="s">
        <v>115</v>
      </c>
      <c r="W12" s="85" t="s">
        <v>116</v>
      </c>
      <c r="X12" s="85" t="s">
        <v>117</v>
      </c>
      <c r="Y12" s="85" t="s">
        <v>118</v>
      </c>
      <c r="Z12" s="85" t="s">
        <v>119</v>
      </c>
      <c r="AA12" s="85" t="s">
        <v>120</v>
      </c>
      <c r="AB12" s="85" t="s">
        <v>121</v>
      </c>
      <c r="AC12" s="85" t="s">
        <v>122</v>
      </c>
      <c r="AD12" s="85" t="s">
        <v>123</v>
      </c>
      <c r="AE12" s="85" t="s">
        <v>124</v>
      </c>
      <c r="AF12" s="85" t="s">
        <v>125</v>
      </c>
      <c r="AG12" s="85" t="s">
        <v>126</v>
      </c>
      <c r="AH12" s="85" t="s">
        <v>127</v>
      </c>
      <c r="AI12" s="85" t="s">
        <v>128</v>
      </c>
      <c r="AJ12" s="85" t="s">
        <v>129</v>
      </c>
      <c r="AK12" s="85" t="s">
        <v>130</v>
      </c>
      <c r="AL12" s="85" t="s">
        <v>131</v>
      </c>
      <c r="AM12" s="85" t="s">
        <v>132</v>
      </c>
      <c r="AN12" s="85" t="s">
        <v>133</v>
      </c>
      <c r="AO12" s="85" t="s">
        <v>134</v>
      </c>
      <c r="AP12" s="85" t="s">
        <v>135</v>
      </c>
      <c r="AQ12" s="85" t="s">
        <v>136</v>
      </c>
    </row>
    <row r="13" spans="1:43" ht="18" customHeight="1">
      <c r="A13" s="145"/>
      <c r="B13" s="146"/>
      <c r="C13" s="145"/>
      <c r="D13" s="86" t="s">
        <v>69</v>
      </c>
      <c r="E13" s="147">
        <f>F13+N13</f>
        <v>3171.39</v>
      </c>
      <c r="F13" s="147">
        <f>SUM(G13:M13)</f>
        <v>3156.4</v>
      </c>
      <c r="G13" s="147"/>
      <c r="H13" s="147">
        <f>H14+H18+H27</f>
        <v>2125.12</v>
      </c>
      <c r="I13" s="147">
        <f aca="true" t="shared" si="0" ref="I13:N13">I14+I18+I27</f>
        <v>548.76</v>
      </c>
      <c r="J13" s="147">
        <f t="shared" si="0"/>
        <v>202.85999999999996</v>
      </c>
      <c r="K13" s="147">
        <f t="shared" si="0"/>
        <v>279.65999999999997</v>
      </c>
      <c r="L13" s="147">
        <f t="shared" si="0"/>
        <v>0</v>
      </c>
      <c r="M13" s="147">
        <f t="shared" si="0"/>
        <v>0</v>
      </c>
      <c r="N13" s="147">
        <f t="shared" si="0"/>
        <v>14.989999999999998</v>
      </c>
      <c r="O13" s="147">
        <f aca="true" t="shared" si="1" ref="O13:T13">SUM(O14:O29)</f>
        <v>0</v>
      </c>
      <c r="P13" s="147">
        <f t="shared" si="1"/>
        <v>0</v>
      </c>
      <c r="Q13" s="147">
        <f t="shared" si="1"/>
        <v>0</v>
      </c>
      <c r="R13" s="147">
        <f t="shared" si="1"/>
        <v>0</v>
      </c>
      <c r="S13" s="147">
        <f t="shared" si="1"/>
        <v>33.629999999999995</v>
      </c>
      <c r="T13" s="147">
        <f t="shared" si="1"/>
        <v>11.34</v>
      </c>
      <c r="U13" s="147">
        <f>SUM(U14:U20)</f>
        <v>0</v>
      </c>
      <c r="V13" s="147"/>
      <c r="W13" s="147"/>
      <c r="X13" s="147">
        <f aca="true" t="shared" si="2" ref="X13:X29">Y13+AG13</f>
        <v>3171.39</v>
      </c>
      <c r="Y13" s="147">
        <f aca="true" t="shared" si="3" ref="Y13:Y29">SUM(Z13:AF13)</f>
        <v>3156.4</v>
      </c>
      <c r="Z13" s="147"/>
      <c r="AA13" s="147">
        <f aca="true" t="shared" si="4" ref="AA13:AG13">AA14+AA18+AA27</f>
        <v>2125.12</v>
      </c>
      <c r="AB13" s="147">
        <f t="shared" si="4"/>
        <v>548.76</v>
      </c>
      <c r="AC13" s="147">
        <f t="shared" si="4"/>
        <v>202.85999999999996</v>
      </c>
      <c r="AD13" s="147">
        <f t="shared" si="4"/>
        <v>279.65999999999997</v>
      </c>
      <c r="AE13" s="147">
        <f t="shared" si="4"/>
        <v>0</v>
      </c>
      <c r="AF13" s="147">
        <f t="shared" si="4"/>
        <v>0</v>
      </c>
      <c r="AG13" s="147">
        <f t="shared" si="4"/>
        <v>14.989999999999998</v>
      </c>
      <c r="AH13" s="147">
        <f aca="true" t="shared" si="5" ref="AH13:AM13">SUM(AH14:AH29)</f>
        <v>0</v>
      </c>
      <c r="AI13" s="147">
        <f t="shared" si="5"/>
        <v>0</v>
      </c>
      <c r="AJ13" s="147">
        <f t="shared" si="5"/>
        <v>0</v>
      </c>
      <c r="AK13" s="147">
        <f t="shared" si="5"/>
        <v>0</v>
      </c>
      <c r="AL13" s="147">
        <f t="shared" si="5"/>
        <v>33.629999999999995</v>
      </c>
      <c r="AM13" s="147">
        <f t="shared" si="5"/>
        <v>11.34</v>
      </c>
      <c r="AN13" s="147">
        <f>SUM(AN14:AN20)</f>
        <v>0</v>
      </c>
      <c r="AO13" s="147"/>
      <c r="AP13" s="147">
        <f>SUM(AQ13)</f>
        <v>0</v>
      </c>
      <c r="AQ13" s="147"/>
    </row>
    <row r="14" spans="1:43" ht="18" customHeight="1">
      <c r="A14" s="148">
        <v>208</v>
      </c>
      <c r="B14" s="148"/>
      <c r="C14" s="148"/>
      <c r="D14" s="149" t="s">
        <v>137</v>
      </c>
      <c r="E14" s="147">
        <f aca="true" t="shared" si="6" ref="E14:E29">F14+N14</f>
        <v>543.9199999999998</v>
      </c>
      <c r="F14" s="147">
        <f aca="true" t="shared" si="7" ref="F14:F21">SUM(G14:M14)</f>
        <v>540.1399999999999</v>
      </c>
      <c r="G14" s="150">
        <f>G15</f>
        <v>0</v>
      </c>
      <c r="H14" s="150">
        <f aca="true" t="shared" si="8" ref="H14:N14">H15</f>
        <v>0</v>
      </c>
      <c r="I14" s="150">
        <f t="shared" si="8"/>
        <v>270.45</v>
      </c>
      <c r="J14" s="150">
        <f t="shared" si="8"/>
        <v>0</v>
      </c>
      <c r="K14" s="150">
        <f t="shared" si="8"/>
        <v>269.68999999999994</v>
      </c>
      <c r="L14" s="150">
        <f t="shared" si="8"/>
        <v>0</v>
      </c>
      <c r="M14" s="150">
        <f t="shared" si="8"/>
        <v>0</v>
      </c>
      <c r="N14" s="147">
        <f t="shared" si="8"/>
        <v>3.78</v>
      </c>
      <c r="O14" s="150"/>
      <c r="P14" s="150"/>
      <c r="Q14" s="150"/>
      <c r="R14" s="150"/>
      <c r="S14" s="150"/>
      <c r="T14" s="163">
        <f>T15</f>
        <v>3.78</v>
      </c>
      <c r="U14" s="150"/>
      <c r="V14" s="150"/>
      <c r="W14" s="150"/>
      <c r="X14" s="147">
        <f t="shared" si="2"/>
        <v>543.9199999999998</v>
      </c>
      <c r="Y14" s="147">
        <f t="shared" si="3"/>
        <v>540.1399999999999</v>
      </c>
      <c r="Z14" s="150">
        <f aca="true" t="shared" si="9" ref="Z14:AG14">Z15</f>
        <v>0</v>
      </c>
      <c r="AA14" s="150">
        <f t="shared" si="9"/>
        <v>0</v>
      </c>
      <c r="AB14" s="150">
        <f t="shared" si="9"/>
        <v>270.45</v>
      </c>
      <c r="AC14" s="150">
        <f t="shared" si="9"/>
        <v>0</v>
      </c>
      <c r="AD14" s="150">
        <f t="shared" si="9"/>
        <v>269.68999999999994</v>
      </c>
      <c r="AE14" s="150">
        <f t="shared" si="9"/>
        <v>0</v>
      </c>
      <c r="AF14" s="150">
        <f t="shared" si="9"/>
        <v>0</v>
      </c>
      <c r="AG14" s="147">
        <f t="shared" si="9"/>
        <v>3.78</v>
      </c>
      <c r="AH14" s="150"/>
      <c r="AI14" s="150"/>
      <c r="AJ14" s="150"/>
      <c r="AK14" s="150"/>
      <c r="AL14" s="150"/>
      <c r="AM14" s="163">
        <f>AM15</f>
        <v>3.78</v>
      </c>
      <c r="AN14" s="150"/>
      <c r="AO14" s="150"/>
      <c r="AP14" s="163">
        <v>0</v>
      </c>
      <c r="AQ14" s="150"/>
    </row>
    <row r="15" spans="1:256" s="132" customFormat="1" ht="18" customHeight="1">
      <c r="A15" s="151">
        <v>208</v>
      </c>
      <c r="B15" s="146" t="s">
        <v>138</v>
      </c>
      <c r="C15" s="151"/>
      <c r="D15" s="152" t="s">
        <v>139</v>
      </c>
      <c r="E15" s="147">
        <f t="shared" si="6"/>
        <v>543.9199999999998</v>
      </c>
      <c r="F15" s="147">
        <f t="shared" si="7"/>
        <v>540.1399999999999</v>
      </c>
      <c r="G15" s="147">
        <f>G16+G17</f>
        <v>0</v>
      </c>
      <c r="H15" s="147">
        <f aca="true" t="shared" si="10" ref="H15:M15">H16+H17</f>
        <v>0</v>
      </c>
      <c r="I15" s="147">
        <f t="shared" si="10"/>
        <v>270.45</v>
      </c>
      <c r="J15" s="147">
        <f t="shared" si="10"/>
        <v>0</v>
      </c>
      <c r="K15" s="147">
        <f t="shared" si="10"/>
        <v>269.68999999999994</v>
      </c>
      <c r="L15" s="147">
        <f t="shared" si="10"/>
        <v>0</v>
      </c>
      <c r="M15" s="147">
        <f t="shared" si="10"/>
        <v>0</v>
      </c>
      <c r="N15" s="147">
        <f>O15+P15+Q15+R15+S15+T15</f>
        <v>3.78</v>
      </c>
      <c r="O15" s="147"/>
      <c r="P15" s="147"/>
      <c r="Q15" s="147"/>
      <c r="R15" s="147"/>
      <c r="S15" s="147"/>
      <c r="T15" s="147">
        <f>T16</f>
        <v>3.78</v>
      </c>
      <c r="U15" s="147"/>
      <c r="V15" s="147"/>
      <c r="W15" s="147"/>
      <c r="X15" s="147">
        <f t="shared" si="2"/>
        <v>543.9199999999998</v>
      </c>
      <c r="Y15" s="147">
        <f t="shared" si="3"/>
        <v>540.1399999999999</v>
      </c>
      <c r="Z15" s="147">
        <f aca="true" t="shared" si="11" ref="Z15:AF15">Z16+Z17</f>
        <v>0</v>
      </c>
      <c r="AA15" s="147">
        <f t="shared" si="11"/>
        <v>0</v>
      </c>
      <c r="AB15" s="147">
        <f t="shared" si="11"/>
        <v>270.45</v>
      </c>
      <c r="AC15" s="147">
        <f t="shared" si="11"/>
        <v>0</v>
      </c>
      <c r="AD15" s="147">
        <f t="shared" si="11"/>
        <v>269.68999999999994</v>
      </c>
      <c r="AE15" s="147">
        <f t="shared" si="11"/>
        <v>0</v>
      </c>
      <c r="AF15" s="147">
        <f t="shared" si="11"/>
        <v>0</v>
      </c>
      <c r="AG15" s="147">
        <f aca="true" t="shared" si="12" ref="AG15:AG17">AH15+AI15+AJ15+AK15+AL15+AM15</f>
        <v>3.78</v>
      </c>
      <c r="AH15" s="147"/>
      <c r="AI15" s="147"/>
      <c r="AJ15" s="147"/>
      <c r="AK15" s="147"/>
      <c r="AL15" s="147"/>
      <c r="AM15" s="147">
        <f>AM16</f>
        <v>3.78</v>
      </c>
      <c r="AN15" s="147"/>
      <c r="AO15" s="147"/>
      <c r="AP15" s="147">
        <v>0</v>
      </c>
      <c r="AQ15" s="147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  <c r="IT15" s="165"/>
      <c r="IU15" s="165"/>
      <c r="IV15" s="165"/>
    </row>
    <row r="16" spans="1:43" ht="18" customHeight="1">
      <c r="A16" s="151">
        <v>208</v>
      </c>
      <c r="B16" s="146" t="s">
        <v>138</v>
      </c>
      <c r="C16" s="146" t="s">
        <v>140</v>
      </c>
      <c r="D16" s="153" t="s">
        <v>141</v>
      </c>
      <c r="E16" s="147">
        <f t="shared" si="6"/>
        <v>273.4699999999999</v>
      </c>
      <c r="F16" s="147">
        <f t="shared" si="7"/>
        <v>269.68999999999994</v>
      </c>
      <c r="G16" s="154"/>
      <c r="H16" s="154"/>
      <c r="I16" s="154"/>
      <c r="J16" s="154"/>
      <c r="K16" s="154">
        <f>214.67+6.34+10.56+8.54+8.45+8.45+6.34+6.34</f>
        <v>269.68999999999994</v>
      </c>
      <c r="L16" s="154"/>
      <c r="M16" s="154"/>
      <c r="N16" s="147">
        <f>O16+P16+Q16+R16+S16+T16</f>
        <v>3.78</v>
      </c>
      <c r="O16" s="154"/>
      <c r="P16" s="154"/>
      <c r="Q16" s="154"/>
      <c r="R16" s="154"/>
      <c r="S16" s="154"/>
      <c r="T16" s="164">
        <f>3+0.09+0.15+0.12+0.12+0.12+0.09+0.09</f>
        <v>3.78</v>
      </c>
      <c r="U16" s="154"/>
      <c r="V16" s="154"/>
      <c r="W16" s="154"/>
      <c r="X16" s="147">
        <f t="shared" si="2"/>
        <v>273.4699999999999</v>
      </c>
      <c r="Y16" s="147">
        <f t="shared" si="3"/>
        <v>269.68999999999994</v>
      </c>
      <c r="Z16" s="154"/>
      <c r="AA16" s="154"/>
      <c r="AB16" s="154"/>
      <c r="AC16" s="154"/>
      <c r="AD16" s="154">
        <f>214.67+6.34+10.56+8.54+8.45+8.45+6.34+6.34</f>
        <v>269.68999999999994</v>
      </c>
      <c r="AE16" s="154"/>
      <c r="AF16" s="154"/>
      <c r="AG16" s="147">
        <f t="shared" si="12"/>
        <v>3.78</v>
      </c>
      <c r="AH16" s="154"/>
      <c r="AI16" s="154"/>
      <c r="AJ16" s="154"/>
      <c r="AK16" s="154"/>
      <c r="AL16" s="154"/>
      <c r="AM16" s="164">
        <f>3+0.09+0.15+0.12+0.12+0.12+0.09+0.09</f>
        <v>3.78</v>
      </c>
      <c r="AN16" s="154"/>
      <c r="AO16" s="154"/>
      <c r="AP16" s="164"/>
      <c r="AQ16" s="154"/>
    </row>
    <row r="17" spans="1:43" ht="18" customHeight="1">
      <c r="A17" s="151">
        <v>208</v>
      </c>
      <c r="B17" s="146" t="s">
        <v>138</v>
      </c>
      <c r="C17" s="146" t="s">
        <v>138</v>
      </c>
      <c r="D17" s="155" t="s">
        <v>142</v>
      </c>
      <c r="E17" s="147">
        <f t="shared" si="6"/>
        <v>270.45</v>
      </c>
      <c r="F17" s="147">
        <f t="shared" si="7"/>
        <v>270.45</v>
      </c>
      <c r="G17" s="156"/>
      <c r="H17" s="156"/>
      <c r="I17" s="156">
        <f>150.88+12.79+13.51+32.99+19.19+15.34+12.41+13.34</f>
        <v>270.45</v>
      </c>
      <c r="J17" s="156"/>
      <c r="K17" s="156"/>
      <c r="L17" s="156"/>
      <c r="M17" s="156"/>
      <c r="N17" s="147">
        <f aca="true" t="shared" si="13" ref="N17:N29">O17+P17+Q17+R17+S17+T17</f>
        <v>0</v>
      </c>
      <c r="O17" s="156"/>
      <c r="P17" s="156"/>
      <c r="Q17" s="156"/>
      <c r="R17" s="156"/>
      <c r="S17" s="156"/>
      <c r="T17" s="147">
        <v>0</v>
      </c>
      <c r="U17" s="156"/>
      <c r="V17" s="156"/>
      <c r="W17" s="156"/>
      <c r="X17" s="147">
        <f t="shared" si="2"/>
        <v>270.45</v>
      </c>
      <c r="Y17" s="147">
        <f t="shared" si="3"/>
        <v>270.45</v>
      </c>
      <c r="Z17" s="156"/>
      <c r="AA17" s="156"/>
      <c r="AB17" s="156">
        <f>150.88+12.79+13.51+32.99+19.19+15.34+12.41+13.34</f>
        <v>270.45</v>
      </c>
      <c r="AC17" s="156"/>
      <c r="AD17" s="156"/>
      <c r="AE17" s="156"/>
      <c r="AF17" s="156"/>
      <c r="AG17" s="147">
        <f t="shared" si="12"/>
        <v>0</v>
      </c>
      <c r="AH17" s="156"/>
      <c r="AI17" s="156"/>
      <c r="AJ17" s="156"/>
      <c r="AK17" s="156"/>
      <c r="AL17" s="156"/>
      <c r="AM17" s="147">
        <v>0</v>
      </c>
      <c r="AN17" s="156"/>
      <c r="AO17" s="156"/>
      <c r="AP17" s="147">
        <v>0</v>
      </c>
      <c r="AQ17" s="156"/>
    </row>
    <row r="18" spans="1:43" ht="18" customHeight="1">
      <c r="A18" s="151">
        <v>210</v>
      </c>
      <c r="B18" s="148"/>
      <c r="C18" s="146"/>
      <c r="D18" s="157" t="s">
        <v>143</v>
      </c>
      <c r="E18" s="147">
        <f t="shared" si="6"/>
        <v>2424.6099999999997</v>
      </c>
      <c r="F18" s="147">
        <f t="shared" si="7"/>
        <v>2413.3999999999996</v>
      </c>
      <c r="G18" s="156">
        <f>G19+G21</f>
        <v>0</v>
      </c>
      <c r="H18" s="156">
        <f aca="true" t="shared" si="14" ref="H18:N18">H19+H21+H23</f>
        <v>2125.12</v>
      </c>
      <c r="I18" s="156">
        <f t="shared" si="14"/>
        <v>278.31</v>
      </c>
      <c r="J18" s="156">
        <f t="shared" si="14"/>
        <v>0</v>
      </c>
      <c r="K18" s="156">
        <f t="shared" si="14"/>
        <v>9.97</v>
      </c>
      <c r="L18" s="156">
        <f t="shared" si="14"/>
        <v>0</v>
      </c>
      <c r="M18" s="156">
        <f t="shared" si="14"/>
        <v>0</v>
      </c>
      <c r="N18" s="147">
        <f t="shared" si="14"/>
        <v>11.209999999999999</v>
      </c>
      <c r="O18" s="156"/>
      <c r="P18" s="156"/>
      <c r="Q18" s="156"/>
      <c r="R18" s="156"/>
      <c r="S18" s="147">
        <f>S19+S21+S23</f>
        <v>11.209999999999999</v>
      </c>
      <c r="T18" s="147">
        <v>0</v>
      </c>
      <c r="U18" s="156"/>
      <c r="V18" s="156"/>
      <c r="W18" s="156"/>
      <c r="X18" s="147">
        <f t="shared" si="2"/>
        <v>2424.6099999999997</v>
      </c>
      <c r="Y18" s="147">
        <f t="shared" si="3"/>
        <v>2413.3999999999996</v>
      </c>
      <c r="Z18" s="156">
        <f>Z19+Z21</f>
        <v>0</v>
      </c>
      <c r="AA18" s="156">
        <f aca="true" t="shared" si="15" ref="AA18:AG18">AA19+AA21+AA23</f>
        <v>2125.12</v>
      </c>
      <c r="AB18" s="156">
        <f t="shared" si="15"/>
        <v>278.31</v>
      </c>
      <c r="AC18" s="156">
        <f t="shared" si="15"/>
        <v>0</v>
      </c>
      <c r="AD18" s="156">
        <f t="shared" si="15"/>
        <v>9.97</v>
      </c>
      <c r="AE18" s="156">
        <f t="shared" si="15"/>
        <v>0</v>
      </c>
      <c r="AF18" s="156">
        <f t="shared" si="15"/>
        <v>0</v>
      </c>
      <c r="AG18" s="147">
        <f t="shared" si="15"/>
        <v>11.209999999999999</v>
      </c>
      <c r="AH18" s="156"/>
      <c r="AI18" s="156"/>
      <c r="AJ18" s="156"/>
      <c r="AK18" s="156"/>
      <c r="AL18" s="147">
        <f>AL19+AL21+AL23</f>
        <v>11.209999999999999</v>
      </c>
      <c r="AM18" s="147">
        <v>0</v>
      </c>
      <c r="AN18" s="156"/>
      <c r="AO18" s="156"/>
      <c r="AP18" s="147">
        <v>0</v>
      </c>
      <c r="AQ18" s="156"/>
    </row>
    <row r="19" spans="1:43" ht="18" customHeight="1">
      <c r="A19" s="151">
        <v>210</v>
      </c>
      <c r="B19" s="146" t="s">
        <v>140</v>
      </c>
      <c r="C19" s="151"/>
      <c r="D19" s="157" t="s">
        <v>144</v>
      </c>
      <c r="E19" s="147">
        <f t="shared" si="6"/>
        <v>1154.9</v>
      </c>
      <c r="F19" s="147">
        <f t="shared" si="7"/>
        <v>1154.9</v>
      </c>
      <c r="G19" s="156">
        <f>G20</f>
        <v>0</v>
      </c>
      <c r="H19" s="156">
        <f aca="true" t="shared" si="16" ref="H19:M19">H20</f>
        <v>1144.98</v>
      </c>
      <c r="I19" s="156">
        <f t="shared" si="16"/>
        <v>4.72</v>
      </c>
      <c r="J19" s="156">
        <f t="shared" si="16"/>
        <v>0</v>
      </c>
      <c r="K19" s="156">
        <f t="shared" si="16"/>
        <v>5.2</v>
      </c>
      <c r="L19" s="156">
        <f t="shared" si="16"/>
        <v>0</v>
      </c>
      <c r="M19" s="156">
        <f t="shared" si="16"/>
        <v>0</v>
      </c>
      <c r="N19" s="147">
        <f>O19+P19+Q19+R19+S19+T19</f>
        <v>0</v>
      </c>
      <c r="O19" s="156"/>
      <c r="P19" s="156"/>
      <c r="Q19" s="156"/>
      <c r="R19" s="156"/>
      <c r="S19" s="156">
        <f>S20</f>
        <v>0</v>
      </c>
      <c r="T19" s="147">
        <v>0</v>
      </c>
      <c r="U19" s="156"/>
      <c r="V19" s="156"/>
      <c r="W19" s="156"/>
      <c r="X19" s="147">
        <f t="shared" si="2"/>
        <v>1154.9</v>
      </c>
      <c r="Y19" s="147">
        <f t="shared" si="3"/>
        <v>1154.9</v>
      </c>
      <c r="Z19" s="156">
        <f aca="true" t="shared" si="17" ref="Z19:AF19">Z20</f>
        <v>0</v>
      </c>
      <c r="AA19" s="156">
        <f t="shared" si="17"/>
        <v>1144.98</v>
      </c>
      <c r="AB19" s="156">
        <f t="shared" si="17"/>
        <v>4.72</v>
      </c>
      <c r="AC19" s="156">
        <f t="shared" si="17"/>
        <v>0</v>
      </c>
      <c r="AD19" s="156">
        <f t="shared" si="17"/>
        <v>5.2</v>
      </c>
      <c r="AE19" s="156">
        <f t="shared" si="17"/>
        <v>0</v>
      </c>
      <c r="AF19" s="156">
        <f t="shared" si="17"/>
        <v>0</v>
      </c>
      <c r="AG19" s="147">
        <f aca="true" t="shared" si="18" ref="AG19:AG29">AH19+AI19+AJ19+AK19+AL19+AM19</f>
        <v>0</v>
      </c>
      <c r="AH19" s="156"/>
      <c r="AI19" s="156"/>
      <c r="AJ19" s="156"/>
      <c r="AK19" s="156"/>
      <c r="AL19" s="156">
        <f>AL20</f>
        <v>0</v>
      </c>
      <c r="AM19" s="147">
        <v>0</v>
      </c>
      <c r="AN19" s="156"/>
      <c r="AO19" s="156"/>
      <c r="AP19" s="147">
        <v>0</v>
      </c>
      <c r="AQ19" s="156"/>
    </row>
    <row r="20" spans="1:43" s="71" customFormat="1" ht="18" customHeight="1">
      <c r="A20" s="158">
        <v>210</v>
      </c>
      <c r="B20" s="146" t="s">
        <v>140</v>
      </c>
      <c r="C20" s="146" t="s">
        <v>145</v>
      </c>
      <c r="D20" s="159" t="s">
        <v>146</v>
      </c>
      <c r="E20" s="147">
        <f t="shared" si="6"/>
        <v>1154.9</v>
      </c>
      <c r="F20" s="147">
        <f t="shared" si="7"/>
        <v>1154.9</v>
      </c>
      <c r="G20" s="156"/>
      <c r="H20" s="156">
        <v>1144.98</v>
      </c>
      <c r="I20" s="156">
        <v>4.72</v>
      </c>
      <c r="J20" s="156"/>
      <c r="K20" s="156">
        <v>5.2</v>
      </c>
      <c r="L20" s="156"/>
      <c r="M20" s="156"/>
      <c r="N20" s="147"/>
      <c r="O20" s="156"/>
      <c r="P20" s="156"/>
      <c r="Q20" s="156"/>
      <c r="R20" s="156"/>
      <c r="S20" s="156"/>
      <c r="T20" s="147"/>
      <c r="U20" s="156"/>
      <c r="V20" s="156"/>
      <c r="W20" s="156"/>
      <c r="X20" s="147">
        <f t="shared" si="2"/>
        <v>1154.9</v>
      </c>
      <c r="Y20" s="147">
        <f t="shared" si="3"/>
        <v>1154.9</v>
      </c>
      <c r="Z20" s="156"/>
      <c r="AA20" s="156">
        <v>1144.98</v>
      </c>
      <c r="AB20" s="156">
        <v>4.72</v>
      </c>
      <c r="AC20" s="156"/>
      <c r="AD20" s="156">
        <v>5.2</v>
      </c>
      <c r="AE20" s="156"/>
      <c r="AF20" s="156"/>
      <c r="AG20" s="147"/>
      <c r="AH20" s="156"/>
      <c r="AI20" s="156"/>
      <c r="AJ20" s="156"/>
      <c r="AK20" s="156"/>
      <c r="AL20" s="156"/>
      <c r="AM20" s="147"/>
      <c r="AN20" s="156"/>
      <c r="AO20" s="156"/>
      <c r="AP20" s="147">
        <v>0</v>
      </c>
      <c r="AQ20" s="156"/>
    </row>
    <row r="21" spans="1:43" ht="18" customHeight="1">
      <c r="A21" s="151">
        <v>210</v>
      </c>
      <c r="B21" s="146" t="s">
        <v>147</v>
      </c>
      <c r="C21" s="151"/>
      <c r="D21" s="157" t="s">
        <v>148</v>
      </c>
      <c r="E21" s="147">
        <f t="shared" si="6"/>
        <v>999.86</v>
      </c>
      <c r="F21" s="147">
        <f aca="true" t="shared" si="19" ref="F21:F29">SUM(G21:M21)</f>
        <v>988.65</v>
      </c>
      <c r="G21" s="156">
        <f>G22</f>
        <v>0</v>
      </c>
      <c r="H21" s="156">
        <f aca="true" t="shared" si="20" ref="H21:M21">H22</f>
        <v>980.14</v>
      </c>
      <c r="I21" s="156">
        <f t="shared" si="20"/>
        <v>3.74</v>
      </c>
      <c r="J21" s="156">
        <f t="shared" si="20"/>
        <v>0</v>
      </c>
      <c r="K21" s="156">
        <f t="shared" si="20"/>
        <v>4.7700000000000005</v>
      </c>
      <c r="L21" s="156">
        <f t="shared" si="20"/>
        <v>0</v>
      </c>
      <c r="M21" s="156">
        <f t="shared" si="20"/>
        <v>0</v>
      </c>
      <c r="N21" s="147">
        <f t="shared" si="13"/>
        <v>11.209999999999999</v>
      </c>
      <c r="O21" s="156"/>
      <c r="P21" s="156"/>
      <c r="Q21" s="156"/>
      <c r="R21" s="156"/>
      <c r="S21" s="156">
        <f>S22</f>
        <v>11.209999999999999</v>
      </c>
      <c r="T21" s="156"/>
      <c r="U21" s="156"/>
      <c r="V21" s="156"/>
      <c r="W21" s="156"/>
      <c r="X21" s="147">
        <f t="shared" si="2"/>
        <v>999.86</v>
      </c>
      <c r="Y21" s="147">
        <f t="shared" si="3"/>
        <v>988.65</v>
      </c>
      <c r="Z21" s="156">
        <f aca="true" t="shared" si="21" ref="Z21:AF21">Z22</f>
        <v>0</v>
      </c>
      <c r="AA21" s="156">
        <f t="shared" si="21"/>
        <v>980.14</v>
      </c>
      <c r="AB21" s="156">
        <f t="shared" si="21"/>
        <v>3.74</v>
      </c>
      <c r="AC21" s="156">
        <f t="shared" si="21"/>
        <v>0</v>
      </c>
      <c r="AD21" s="156">
        <f t="shared" si="21"/>
        <v>4.7700000000000005</v>
      </c>
      <c r="AE21" s="156">
        <f t="shared" si="21"/>
        <v>0</v>
      </c>
      <c r="AF21" s="156">
        <f t="shared" si="21"/>
        <v>0</v>
      </c>
      <c r="AG21" s="147">
        <f t="shared" si="18"/>
        <v>11.209999999999999</v>
      </c>
      <c r="AH21" s="156"/>
      <c r="AI21" s="156"/>
      <c r="AJ21" s="156"/>
      <c r="AK21" s="156"/>
      <c r="AL21" s="156">
        <f>AL22</f>
        <v>11.209999999999999</v>
      </c>
      <c r="AM21" s="156"/>
      <c r="AN21" s="156"/>
      <c r="AO21" s="169"/>
      <c r="AP21" s="169"/>
      <c r="AQ21" s="169"/>
    </row>
    <row r="22" spans="1:43" ht="18" customHeight="1">
      <c r="A22" s="151">
        <v>210</v>
      </c>
      <c r="B22" s="146" t="s">
        <v>147</v>
      </c>
      <c r="C22" s="146" t="s">
        <v>140</v>
      </c>
      <c r="D22" s="155" t="s">
        <v>149</v>
      </c>
      <c r="E22" s="147">
        <f t="shared" si="6"/>
        <v>999.86</v>
      </c>
      <c r="F22" s="147">
        <f t="shared" si="19"/>
        <v>988.65</v>
      </c>
      <c r="G22" s="156"/>
      <c r="H22" s="156">
        <f>106.36+108.41+268.61+160.73+122.29+106.35+107.39</f>
        <v>980.14</v>
      </c>
      <c r="I22" s="156">
        <v>3.74</v>
      </c>
      <c r="J22" s="156"/>
      <c r="K22" s="156">
        <f>2.09+0.15+0.29+0.29+1.8+0.15</f>
        <v>4.7700000000000005</v>
      </c>
      <c r="L22" s="156"/>
      <c r="M22" s="156"/>
      <c r="N22" s="147">
        <f t="shared" si="13"/>
        <v>11.209999999999999</v>
      </c>
      <c r="O22" s="156"/>
      <c r="P22" s="156"/>
      <c r="Q22" s="156"/>
      <c r="R22" s="156"/>
      <c r="S22" s="156">
        <f>1.2+1.27+3.09+1.8+1.44+1.16+1.25</f>
        <v>11.209999999999999</v>
      </c>
      <c r="T22" s="156"/>
      <c r="U22" s="156"/>
      <c r="V22" s="156"/>
      <c r="W22" s="156"/>
      <c r="X22" s="147">
        <f t="shared" si="2"/>
        <v>999.86</v>
      </c>
      <c r="Y22" s="147">
        <f t="shared" si="3"/>
        <v>988.65</v>
      </c>
      <c r="Z22" s="156"/>
      <c r="AA22" s="156">
        <f>106.36+108.41+268.61+160.73+122.29+106.35+107.39</f>
        <v>980.14</v>
      </c>
      <c r="AB22" s="156">
        <v>3.74</v>
      </c>
      <c r="AC22" s="156"/>
      <c r="AD22" s="156">
        <f>2.09+0.15+0.29+0.29+1.8+0.15</f>
        <v>4.7700000000000005</v>
      </c>
      <c r="AE22" s="156"/>
      <c r="AF22" s="156"/>
      <c r="AG22" s="147">
        <f t="shared" si="18"/>
        <v>11.209999999999999</v>
      </c>
      <c r="AH22" s="156"/>
      <c r="AI22" s="156"/>
      <c r="AJ22" s="156"/>
      <c r="AK22" s="156"/>
      <c r="AL22" s="156">
        <f>1.2+1.27+3.09+1.8+1.44+1.16+1.25</f>
        <v>11.209999999999999</v>
      </c>
      <c r="AM22" s="156"/>
      <c r="AN22" s="156"/>
      <c r="AO22" s="170"/>
      <c r="AP22" s="170"/>
      <c r="AQ22" s="170"/>
    </row>
    <row r="23" spans="1:43" ht="18" customHeight="1">
      <c r="A23" s="151">
        <v>210</v>
      </c>
      <c r="B23" s="151">
        <v>11</v>
      </c>
      <c r="C23" s="151"/>
      <c r="D23" s="157" t="s">
        <v>150</v>
      </c>
      <c r="E23" s="147">
        <f t="shared" si="6"/>
        <v>269.85</v>
      </c>
      <c r="F23" s="147">
        <f t="shared" si="19"/>
        <v>269.85</v>
      </c>
      <c r="G23" s="156">
        <f>G24+G25+G26</f>
        <v>0</v>
      </c>
      <c r="H23" s="156">
        <f aca="true" t="shared" si="22" ref="H23:M23">H24+H25+H26</f>
        <v>0</v>
      </c>
      <c r="I23" s="156">
        <f t="shared" si="22"/>
        <v>269.85</v>
      </c>
      <c r="J23" s="156">
        <f t="shared" si="22"/>
        <v>0</v>
      </c>
      <c r="K23" s="156">
        <f t="shared" si="22"/>
        <v>0</v>
      </c>
      <c r="L23" s="156">
        <f t="shared" si="22"/>
        <v>0</v>
      </c>
      <c r="M23" s="156">
        <f t="shared" si="22"/>
        <v>0</v>
      </c>
      <c r="N23" s="147">
        <f t="shared" si="13"/>
        <v>0</v>
      </c>
      <c r="O23" s="156"/>
      <c r="P23" s="156"/>
      <c r="Q23" s="156"/>
      <c r="R23" s="156"/>
      <c r="S23" s="156"/>
      <c r="T23" s="156"/>
      <c r="U23" s="156"/>
      <c r="V23" s="156"/>
      <c r="W23" s="156"/>
      <c r="X23" s="147">
        <f t="shared" si="2"/>
        <v>269.85</v>
      </c>
      <c r="Y23" s="147">
        <f t="shared" si="3"/>
        <v>269.85</v>
      </c>
      <c r="Z23" s="156">
        <f aca="true" t="shared" si="23" ref="Z23:AF23">Z24+Z25+Z26</f>
        <v>0</v>
      </c>
      <c r="AA23" s="156">
        <f t="shared" si="23"/>
        <v>0</v>
      </c>
      <c r="AB23" s="156">
        <f t="shared" si="23"/>
        <v>269.85</v>
      </c>
      <c r="AC23" s="156">
        <f t="shared" si="23"/>
        <v>0</v>
      </c>
      <c r="AD23" s="156">
        <f t="shared" si="23"/>
        <v>0</v>
      </c>
      <c r="AE23" s="156">
        <f t="shared" si="23"/>
        <v>0</v>
      </c>
      <c r="AF23" s="156">
        <f t="shared" si="23"/>
        <v>0</v>
      </c>
      <c r="AG23" s="147">
        <f t="shared" si="18"/>
        <v>0</v>
      </c>
      <c r="AH23" s="156"/>
      <c r="AI23" s="156"/>
      <c r="AJ23" s="156"/>
      <c r="AK23" s="156"/>
      <c r="AL23" s="156"/>
      <c r="AM23" s="156"/>
      <c r="AN23" s="156"/>
      <c r="AO23" s="170"/>
      <c r="AP23" s="170"/>
      <c r="AQ23" s="170"/>
    </row>
    <row r="24" spans="1:43" ht="18" customHeight="1">
      <c r="A24" s="151">
        <v>210</v>
      </c>
      <c r="B24" s="151">
        <v>11</v>
      </c>
      <c r="C24" s="146" t="s">
        <v>145</v>
      </c>
      <c r="D24" s="155" t="s">
        <v>151</v>
      </c>
      <c r="E24" s="147">
        <f t="shared" si="6"/>
        <v>0.12</v>
      </c>
      <c r="F24" s="147">
        <f t="shared" si="19"/>
        <v>0.12</v>
      </c>
      <c r="G24" s="156"/>
      <c r="H24" s="156"/>
      <c r="I24" s="156">
        <v>0.12</v>
      </c>
      <c r="J24" s="156"/>
      <c r="K24" s="156"/>
      <c r="L24" s="156"/>
      <c r="M24" s="156"/>
      <c r="N24" s="147">
        <f t="shared" si="13"/>
        <v>0</v>
      </c>
      <c r="O24" s="156"/>
      <c r="P24" s="156"/>
      <c r="Q24" s="156"/>
      <c r="R24" s="156"/>
      <c r="S24" s="156"/>
      <c r="T24" s="156"/>
      <c r="U24" s="156"/>
      <c r="V24" s="156"/>
      <c r="W24" s="156"/>
      <c r="X24" s="147">
        <f t="shared" si="2"/>
        <v>0.12</v>
      </c>
      <c r="Y24" s="147">
        <f t="shared" si="3"/>
        <v>0.12</v>
      </c>
      <c r="Z24" s="156"/>
      <c r="AA24" s="156"/>
      <c r="AB24" s="156">
        <v>0.12</v>
      </c>
      <c r="AC24" s="156"/>
      <c r="AD24" s="156"/>
      <c r="AE24" s="156"/>
      <c r="AF24" s="156"/>
      <c r="AG24" s="147">
        <f t="shared" si="18"/>
        <v>0</v>
      </c>
      <c r="AH24" s="156"/>
      <c r="AI24" s="156"/>
      <c r="AJ24" s="156"/>
      <c r="AK24" s="156"/>
      <c r="AL24" s="156"/>
      <c r="AM24" s="156"/>
      <c r="AN24" s="156"/>
      <c r="AO24" s="170"/>
      <c r="AP24" s="170"/>
      <c r="AQ24" s="170"/>
    </row>
    <row r="25" spans="1:43" ht="18" customHeight="1">
      <c r="A25" s="151">
        <v>210</v>
      </c>
      <c r="B25" s="151">
        <v>11</v>
      </c>
      <c r="C25" s="146" t="s">
        <v>140</v>
      </c>
      <c r="D25" s="155" t="s">
        <v>152</v>
      </c>
      <c r="E25" s="147">
        <f t="shared" si="6"/>
        <v>165.34</v>
      </c>
      <c r="F25" s="147">
        <f t="shared" si="19"/>
        <v>165.34</v>
      </c>
      <c r="G25" s="156"/>
      <c r="H25" s="156"/>
      <c r="I25" s="156">
        <v>165.34</v>
      </c>
      <c r="J25" s="156"/>
      <c r="K25" s="156"/>
      <c r="L25" s="156"/>
      <c r="M25" s="156"/>
      <c r="N25" s="147">
        <f t="shared" si="13"/>
        <v>0</v>
      </c>
      <c r="O25" s="156"/>
      <c r="P25" s="156"/>
      <c r="Q25" s="156"/>
      <c r="R25" s="156"/>
      <c r="S25" s="156"/>
      <c r="T25" s="156"/>
      <c r="U25" s="156"/>
      <c r="V25" s="156"/>
      <c r="W25" s="156"/>
      <c r="X25" s="147">
        <f t="shared" si="2"/>
        <v>165.34</v>
      </c>
      <c r="Y25" s="147">
        <f t="shared" si="3"/>
        <v>165.34</v>
      </c>
      <c r="Z25" s="156"/>
      <c r="AA25" s="156"/>
      <c r="AB25" s="156">
        <v>165.34</v>
      </c>
      <c r="AC25" s="156"/>
      <c r="AD25" s="156"/>
      <c r="AE25" s="156"/>
      <c r="AF25" s="156"/>
      <c r="AG25" s="147">
        <f t="shared" si="18"/>
        <v>0</v>
      </c>
      <c r="AH25" s="156"/>
      <c r="AI25" s="156"/>
      <c r="AJ25" s="156"/>
      <c r="AK25" s="156"/>
      <c r="AL25" s="156"/>
      <c r="AM25" s="156"/>
      <c r="AN25" s="156"/>
      <c r="AO25" s="170"/>
      <c r="AP25" s="170"/>
      <c r="AQ25" s="170"/>
    </row>
    <row r="26" spans="1:43" ht="18" customHeight="1">
      <c r="A26" s="151">
        <v>210</v>
      </c>
      <c r="B26" s="151">
        <v>11</v>
      </c>
      <c r="C26" s="146" t="s">
        <v>147</v>
      </c>
      <c r="D26" s="155" t="s">
        <v>153</v>
      </c>
      <c r="E26" s="147">
        <f t="shared" si="6"/>
        <v>104.39</v>
      </c>
      <c r="F26" s="147">
        <f t="shared" si="19"/>
        <v>104.39</v>
      </c>
      <c r="G26" s="156"/>
      <c r="H26" s="156"/>
      <c r="I26" s="156">
        <f>67+4.07+4.75+9.43+5.91+4.98+4.25+4</f>
        <v>104.39</v>
      </c>
      <c r="J26" s="156"/>
      <c r="K26" s="156"/>
      <c r="L26" s="156"/>
      <c r="M26" s="156"/>
      <c r="N26" s="147">
        <f t="shared" si="13"/>
        <v>0</v>
      </c>
      <c r="O26" s="156"/>
      <c r="P26" s="156"/>
      <c r="Q26" s="156"/>
      <c r="R26" s="156"/>
      <c r="S26" s="156"/>
      <c r="T26" s="156"/>
      <c r="U26" s="156"/>
      <c r="V26" s="156"/>
      <c r="W26" s="156"/>
      <c r="X26" s="147">
        <f t="shared" si="2"/>
        <v>104.39</v>
      </c>
      <c r="Y26" s="147">
        <f t="shared" si="3"/>
        <v>104.39</v>
      </c>
      <c r="Z26" s="156"/>
      <c r="AA26" s="156"/>
      <c r="AB26" s="156">
        <f>67+4.07+4.75+9.43+5.91+4.98+4.25+4</f>
        <v>104.39</v>
      </c>
      <c r="AC26" s="156"/>
      <c r="AD26" s="156"/>
      <c r="AE26" s="156"/>
      <c r="AF26" s="156"/>
      <c r="AG26" s="147">
        <f t="shared" si="18"/>
        <v>0</v>
      </c>
      <c r="AH26" s="156"/>
      <c r="AI26" s="156"/>
      <c r="AJ26" s="156"/>
      <c r="AK26" s="156"/>
      <c r="AL26" s="156"/>
      <c r="AM26" s="156"/>
      <c r="AN26" s="156"/>
      <c r="AO26" s="170"/>
      <c r="AP26" s="170"/>
      <c r="AQ26" s="170"/>
    </row>
    <row r="27" spans="1:43" ht="18" customHeight="1">
      <c r="A27" s="151">
        <v>221</v>
      </c>
      <c r="B27" s="151"/>
      <c r="C27" s="151"/>
      <c r="D27" s="157" t="s">
        <v>154</v>
      </c>
      <c r="E27" s="147">
        <f t="shared" si="6"/>
        <v>202.85999999999996</v>
      </c>
      <c r="F27" s="147">
        <f t="shared" si="19"/>
        <v>202.85999999999996</v>
      </c>
      <c r="G27" s="156">
        <f>G28</f>
        <v>0</v>
      </c>
      <c r="H27" s="156">
        <f aca="true" t="shared" si="24" ref="H27:M27">H28</f>
        <v>0</v>
      </c>
      <c r="I27" s="156">
        <f t="shared" si="24"/>
        <v>0</v>
      </c>
      <c r="J27" s="156">
        <f t="shared" si="24"/>
        <v>202.85999999999996</v>
      </c>
      <c r="K27" s="156">
        <f t="shared" si="24"/>
        <v>0</v>
      </c>
      <c r="L27" s="156">
        <f t="shared" si="24"/>
        <v>0</v>
      </c>
      <c r="M27" s="156">
        <f t="shared" si="24"/>
        <v>0</v>
      </c>
      <c r="N27" s="147">
        <f t="shared" si="13"/>
        <v>0</v>
      </c>
      <c r="O27" s="156"/>
      <c r="P27" s="156"/>
      <c r="Q27" s="156"/>
      <c r="R27" s="156"/>
      <c r="S27" s="156"/>
      <c r="T27" s="156"/>
      <c r="U27" s="156"/>
      <c r="V27" s="156"/>
      <c r="W27" s="156"/>
      <c r="X27" s="147">
        <f t="shared" si="2"/>
        <v>202.85999999999996</v>
      </c>
      <c r="Y27" s="147">
        <f t="shared" si="3"/>
        <v>202.85999999999996</v>
      </c>
      <c r="Z27" s="156">
        <f aca="true" t="shared" si="25" ref="Z27:AF27">Z28</f>
        <v>0</v>
      </c>
      <c r="AA27" s="156">
        <f t="shared" si="25"/>
        <v>0</v>
      </c>
      <c r="AB27" s="156">
        <f t="shared" si="25"/>
        <v>0</v>
      </c>
      <c r="AC27" s="156">
        <f t="shared" si="25"/>
        <v>202.85999999999996</v>
      </c>
      <c r="AD27" s="156">
        <f t="shared" si="25"/>
        <v>0</v>
      </c>
      <c r="AE27" s="156">
        <f t="shared" si="25"/>
        <v>0</v>
      </c>
      <c r="AF27" s="156">
        <f t="shared" si="25"/>
        <v>0</v>
      </c>
      <c r="AG27" s="147">
        <f t="shared" si="18"/>
        <v>0</v>
      </c>
      <c r="AH27" s="156"/>
      <c r="AI27" s="156"/>
      <c r="AJ27" s="156"/>
      <c r="AK27" s="156"/>
      <c r="AL27" s="156"/>
      <c r="AM27" s="156"/>
      <c r="AN27" s="156"/>
      <c r="AO27" s="170"/>
      <c r="AP27" s="170"/>
      <c r="AQ27" s="170"/>
    </row>
    <row r="28" spans="1:43" ht="18" customHeight="1">
      <c r="A28" s="151">
        <v>221</v>
      </c>
      <c r="B28" s="146" t="s">
        <v>140</v>
      </c>
      <c r="C28" s="151"/>
      <c r="D28" s="157" t="s">
        <v>155</v>
      </c>
      <c r="E28" s="147">
        <f t="shared" si="6"/>
        <v>202.85999999999996</v>
      </c>
      <c r="F28" s="147">
        <f t="shared" si="19"/>
        <v>202.85999999999996</v>
      </c>
      <c r="G28" s="156">
        <f>G29</f>
        <v>0</v>
      </c>
      <c r="H28" s="156">
        <f aca="true" t="shared" si="26" ref="H28:M28">H29</f>
        <v>0</v>
      </c>
      <c r="I28" s="156">
        <f t="shared" si="26"/>
        <v>0</v>
      </c>
      <c r="J28" s="156">
        <f t="shared" si="26"/>
        <v>202.85999999999996</v>
      </c>
      <c r="K28" s="156">
        <f t="shared" si="26"/>
        <v>0</v>
      </c>
      <c r="L28" s="156">
        <f t="shared" si="26"/>
        <v>0</v>
      </c>
      <c r="M28" s="156">
        <f t="shared" si="26"/>
        <v>0</v>
      </c>
      <c r="N28" s="147">
        <f t="shared" si="13"/>
        <v>0</v>
      </c>
      <c r="O28" s="156"/>
      <c r="P28" s="156"/>
      <c r="Q28" s="156"/>
      <c r="R28" s="156"/>
      <c r="S28" s="156"/>
      <c r="T28" s="156"/>
      <c r="U28" s="156"/>
      <c r="V28" s="156"/>
      <c r="W28" s="156"/>
      <c r="X28" s="147">
        <f t="shared" si="2"/>
        <v>202.85999999999996</v>
      </c>
      <c r="Y28" s="147">
        <f t="shared" si="3"/>
        <v>202.85999999999996</v>
      </c>
      <c r="Z28" s="156">
        <f aca="true" t="shared" si="27" ref="Z28:AF28">Z29</f>
        <v>0</v>
      </c>
      <c r="AA28" s="156">
        <f t="shared" si="27"/>
        <v>0</v>
      </c>
      <c r="AB28" s="156">
        <f t="shared" si="27"/>
        <v>0</v>
      </c>
      <c r="AC28" s="156">
        <f t="shared" si="27"/>
        <v>202.85999999999996</v>
      </c>
      <c r="AD28" s="156">
        <f t="shared" si="27"/>
        <v>0</v>
      </c>
      <c r="AE28" s="156">
        <f t="shared" si="27"/>
        <v>0</v>
      </c>
      <c r="AF28" s="156">
        <f t="shared" si="27"/>
        <v>0</v>
      </c>
      <c r="AG28" s="147">
        <f t="shared" si="18"/>
        <v>0</v>
      </c>
      <c r="AH28" s="156"/>
      <c r="AI28" s="156"/>
      <c r="AJ28" s="156"/>
      <c r="AK28" s="156"/>
      <c r="AL28" s="156"/>
      <c r="AM28" s="156"/>
      <c r="AN28" s="156"/>
      <c r="AO28" s="170"/>
      <c r="AP28" s="170"/>
      <c r="AQ28" s="170"/>
    </row>
    <row r="29" spans="1:43" ht="18" customHeight="1">
      <c r="A29" s="151">
        <v>221</v>
      </c>
      <c r="B29" s="146" t="s">
        <v>140</v>
      </c>
      <c r="C29" s="146" t="s">
        <v>145</v>
      </c>
      <c r="D29" s="155" t="s">
        <v>83</v>
      </c>
      <c r="E29" s="147">
        <f t="shared" si="6"/>
        <v>202.85999999999996</v>
      </c>
      <c r="F29" s="147">
        <f t="shared" si="19"/>
        <v>202.85999999999996</v>
      </c>
      <c r="G29" s="156"/>
      <c r="H29" s="156"/>
      <c r="I29" s="156"/>
      <c r="J29" s="156">
        <f>113.16+9.6+10.13+24.75+14.39+11.51+9.31+10.01</f>
        <v>202.85999999999996</v>
      </c>
      <c r="K29" s="156"/>
      <c r="L29" s="156"/>
      <c r="M29" s="156"/>
      <c r="N29" s="147">
        <f t="shared" si="13"/>
        <v>0</v>
      </c>
      <c r="O29" s="156"/>
      <c r="P29" s="156"/>
      <c r="Q29" s="156"/>
      <c r="R29" s="156"/>
      <c r="S29" s="156"/>
      <c r="T29" s="156"/>
      <c r="U29" s="156"/>
      <c r="V29" s="156"/>
      <c r="W29" s="156"/>
      <c r="X29" s="147">
        <f t="shared" si="2"/>
        <v>202.85999999999996</v>
      </c>
      <c r="Y29" s="147">
        <f t="shared" si="3"/>
        <v>202.85999999999996</v>
      </c>
      <c r="Z29" s="156"/>
      <c r="AA29" s="156"/>
      <c r="AB29" s="156"/>
      <c r="AC29" s="156">
        <f>113.16+9.6+10.13+24.75+14.39+11.51+9.31+10.01</f>
        <v>202.85999999999996</v>
      </c>
      <c r="AD29" s="156"/>
      <c r="AE29" s="156"/>
      <c r="AF29" s="156"/>
      <c r="AG29" s="147">
        <f t="shared" si="18"/>
        <v>0</v>
      </c>
      <c r="AH29" s="156"/>
      <c r="AI29" s="156"/>
      <c r="AJ29" s="156"/>
      <c r="AK29" s="156"/>
      <c r="AL29" s="156"/>
      <c r="AM29" s="156"/>
      <c r="AN29" s="156"/>
      <c r="AO29" s="170"/>
      <c r="AP29" s="170"/>
      <c r="AQ29" s="170"/>
    </row>
    <row r="30" spans="4:40" ht="12.75">
      <c r="D30" s="160"/>
      <c r="Y30" s="165"/>
      <c r="Z30" s="166"/>
      <c r="AA30" s="166"/>
      <c r="AB30" s="166"/>
      <c r="AC30" s="166"/>
      <c r="AD30" s="166"/>
      <c r="AE30" s="166"/>
      <c r="AF30" s="166"/>
      <c r="AG30" s="165"/>
      <c r="AH30" s="166"/>
      <c r="AI30" s="166"/>
      <c r="AJ30" s="166"/>
      <c r="AK30" s="166"/>
      <c r="AL30" s="166"/>
      <c r="AM30" s="166"/>
      <c r="AN30" s="166"/>
    </row>
    <row r="40" spans="13:20" ht="18.75">
      <c r="M40" s="161"/>
      <c r="N40" s="161"/>
      <c r="O40" s="161"/>
      <c r="P40" s="161"/>
      <c r="Q40" s="161"/>
      <c r="R40" s="161"/>
      <c r="S40" s="161"/>
      <c r="T40" s="161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8"/>
  <sheetViews>
    <sheetView showZeros="0" workbookViewId="0" topLeftCell="A1">
      <pane ySplit="8" topLeftCell="A9" activePane="bottomLeft" state="frozen"/>
      <selection pane="bottomLeft" activeCell="A63" sqref="A63:IV63"/>
    </sheetView>
  </sheetViews>
  <sheetFormatPr defaultColWidth="9.140625" defaultRowHeight="12.75"/>
  <cols>
    <col min="1" max="2" width="8.140625" style="92" customWidth="1"/>
    <col min="3" max="3" width="37.00390625" style="93" bestFit="1" customWidth="1"/>
    <col min="4" max="4" width="13.57421875" style="94" customWidth="1"/>
    <col min="5" max="5" width="13.421875" style="94" customWidth="1"/>
    <col min="6" max="6" width="12.140625" style="94" customWidth="1"/>
    <col min="7" max="7" width="12.7109375" style="94" customWidth="1"/>
    <col min="8" max="10" width="10.28125" style="94" bestFit="1" customWidth="1"/>
    <col min="11" max="11" width="13.00390625" style="94" customWidth="1"/>
    <col min="12" max="12" width="19.28125" style="94" customWidth="1"/>
    <col min="13" max="13" width="10.28125" style="94" bestFit="1" customWidth="1"/>
    <col min="14" max="14" width="15.28125" style="94" customWidth="1"/>
    <col min="15" max="15" width="16.140625" style="94" customWidth="1"/>
    <col min="16" max="16" width="9.140625" style="94" customWidth="1"/>
    <col min="17" max="18" width="10.28125" style="94" bestFit="1" customWidth="1"/>
    <col min="19" max="19" width="11.421875" style="94" bestFit="1" customWidth="1"/>
    <col min="20" max="16384" width="9.140625" style="94" customWidth="1"/>
  </cols>
  <sheetData>
    <row r="1" spans="1:19" s="89" customFormat="1" ht="12">
      <c r="A1" s="95"/>
      <c r="B1" s="95"/>
      <c r="C1" s="96"/>
      <c r="S1" s="128"/>
    </row>
    <row r="2" spans="1:19" ht="27">
      <c r="A2" s="97" t="s">
        <v>156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89" customFormat="1" ht="12">
      <c r="A3" s="98" t="s">
        <v>2</v>
      </c>
      <c r="B3" s="98"/>
      <c r="C3" s="98"/>
      <c r="S3" s="128" t="s">
        <v>42</v>
      </c>
    </row>
    <row r="4" spans="1:19" s="90" customFormat="1" ht="42.75" customHeight="1">
      <c r="A4" s="99" t="s">
        <v>157</v>
      </c>
      <c r="B4" s="100"/>
      <c r="C4" s="99" t="s">
        <v>158</v>
      </c>
      <c r="D4" s="8" t="s">
        <v>159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0" customFormat="1" ht="14.25">
      <c r="A5" s="101"/>
      <c r="B5" s="102"/>
      <c r="C5" s="103"/>
      <c r="D5" s="104" t="s">
        <v>160</v>
      </c>
      <c r="E5" s="52" t="s">
        <v>161</v>
      </c>
      <c r="F5" s="53"/>
      <c r="G5" s="53"/>
      <c r="H5" s="53"/>
      <c r="I5" s="53"/>
      <c r="J5" s="53"/>
      <c r="K5" s="53"/>
      <c r="L5" s="53"/>
      <c r="M5" s="53"/>
      <c r="N5" s="53"/>
      <c r="O5" s="55"/>
      <c r="P5" s="22" t="s">
        <v>162</v>
      </c>
      <c r="Q5" s="23"/>
      <c r="R5" s="23"/>
      <c r="S5" s="24"/>
    </row>
    <row r="6" spans="1:19" s="90" customFormat="1" ht="14.25" customHeight="1">
      <c r="A6" s="105" t="s">
        <v>77</v>
      </c>
      <c r="B6" s="105" t="s">
        <v>78</v>
      </c>
      <c r="C6" s="103"/>
      <c r="D6" s="106"/>
      <c r="E6" s="7" t="s">
        <v>69</v>
      </c>
      <c r="F6" s="107" t="s">
        <v>163</v>
      </c>
      <c r="G6" s="108"/>
      <c r="H6" s="108"/>
      <c r="I6" s="108"/>
      <c r="J6" s="108"/>
      <c r="K6" s="108"/>
      <c r="L6" s="108"/>
      <c r="M6" s="127"/>
      <c r="N6" s="6" t="s">
        <v>164</v>
      </c>
      <c r="O6" s="6" t="s">
        <v>165</v>
      </c>
      <c r="P6" s="25"/>
      <c r="Q6" s="26"/>
      <c r="R6" s="26"/>
      <c r="S6" s="27"/>
    </row>
    <row r="7" spans="1:19" s="90" customFormat="1" ht="46.5" customHeight="1">
      <c r="A7" s="109"/>
      <c r="B7" s="109"/>
      <c r="C7" s="101"/>
      <c r="D7" s="110"/>
      <c r="E7" s="10"/>
      <c r="F7" s="6" t="s">
        <v>75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/>
      <c r="O7" s="6"/>
      <c r="P7" s="6" t="s">
        <v>75</v>
      </c>
      <c r="Q7" s="6" t="s">
        <v>173</v>
      </c>
      <c r="R7" s="6" t="s">
        <v>174</v>
      </c>
      <c r="S7" s="6" t="s">
        <v>175</v>
      </c>
    </row>
    <row r="8" spans="1:19" s="90" customFormat="1" ht="14.25">
      <c r="A8" s="111">
        <v>1</v>
      </c>
      <c r="B8" s="111">
        <v>2</v>
      </c>
      <c r="C8" s="112">
        <v>3</v>
      </c>
      <c r="D8" s="111">
        <v>4</v>
      </c>
      <c r="E8" s="111">
        <v>5</v>
      </c>
      <c r="F8" s="111">
        <v>6</v>
      </c>
      <c r="G8" s="111">
        <v>7</v>
      </c>
      <c r="H8" s="112">
        <v>8</v>
      </c>
      <c r="I8" s="111">
        <v>9</v>
      </c>
      <c r="J8" s="111">
        <v>10</v>
      </c>
      <c r="K8" s="111">
        <v>11</v>
      </c>
      <c r="L8" s="111">
        <v>12</v>
      </c>
      <c r="M8" s="112">
        <v>13</v>
      </c>
      <c r="N8" s="111">
        <v>14</v>
      </c>
      <c r="O8" s="111">
        <v>15</v>
      </c>
      <c r="P8" s="111">
        <v>16</v>
      </c>
      <c r="Q8" s="111">
        <v>17</v>
      </c>
      <c r="R8" s="112">
        <v>18</v>
      </c>
      <c r="S8" s="111">
        <v>19</v>
      </c>
    </row>
    <row r="9" spans="1:19" s="90" customFormat="1" ht="14.25">
      <c r="A9" s="113" t="s">
        <v>176</v>
      </c>
      <c r="B9" s="114"/>
      <c r="C9" s="115"/>
      <c r="D9" s="116">
        <f>D10+D24+D52+D64</f>
        <v>3171.3899999999994</v>
      </c>
      <c r="E9" s="116">
        <f aca="true" t="shared" si="0" ref="E9:S9">E10+E24+E52+E64</f>
        <v>3171.3899999999994</v>
      </c>
      <c r="F9" s="116">
        <f t="shared" si="0"/>
        <v>3171.3899999999994</v>
      </c>
      <c r="G9" s="116">
        <f t="shared" si="0"/>
        <v>3171.3899999999994</v>
      </c>
      <c r="H9" s="116">
        <f t="shared" si="0"/>
        <v>0</v>
      </c>
      <c r="I9" s="116">
        <f t="shared" si="0"/>
        <v>0</v>
      </c>
      <c r="J9" s="116">
        <f t="shared" si="0"/>
        <v>0</v>
      </c>
      <c r="K9" s="116">
        <f t="shared" si="0"/>
        <v>0</v>
      </c>
      <c r="L9" s="116">
        <f t="shared" si="0"/>
        <v>0</v>
      </c>
      <c r="M9" s="116">
        <f t="shared" si="0"/>
        <v>0</v>
      </c>
      <c r="N9" s="116">
        <f t="shared" si="0"/>
        <v>0</v>
      </c>
      <c r="O9" s="116">
        <f t="shared" si="0"/>
        <v>0</v>
      </c>
      <c r="P9" s="116">
        <f t="shared" si="0"/>
        <v>0</v>
      </c>
      <c r="Q9" s="116">
        <f t="shared" si="0"/>
        <v>0</v>
      </c>
      <c r="R9" s="116">
        <f t="shared" si="0"/>
        <v>0</v>
      </c>
      <c r="S9" s="116">
        <f t="shared" si="0"/>
        <v>0</v>
      </c>
    </row>
    <row r="10" spans="1:19" s="91" customFormat="1" ht="14.25">
      <c r="A10" s="117">
        <v>301</v>
      </c>
      <c r="B10" s="118" t="s">
        <v>177</v>
      </c>
      <c r="C10" s="119" t="s">
        <v>178</v>
      </c>
      <c r="D10" s="120">
        <f>E10+P10</f>
        <v>2876.74</v>
      </c>
      <c r="E10" s="120">
        <f>F10+N10+O10</f>
        <v>2876.74</v>
      </c>
      <c r="F10" s="120">
        <f>SUM(G10:M10)</f>
        <v>2876.74</v>
      </c>
      <c r="G10" s="120">
        <f>SUM(G11:G23)</f>
        <v>2876.74</v>
      </c>
      <c r="H10" s="120">
        <f aca="true" t="shared" si="1" ref="H10:O10">SUM(H11:H23)</f>
        <v>0</v>
      </c>
      <c r="I10" s="120">
        <f t="shared" si="1"/>
        <v>0</v>
      </c>
      <c r="J10" s="120">
        <f t="shared" si="1"/>
        <v>0</v>
      </c>
      <c r="K10" s="120">
        <f t="shared" si="1"/>
        <v>0</v>
      </c>
      <c r="L10" s="120">
        <f t="shared" si="1"/>
        <v>0</v>
      </c>
      <c r="M10" s="120">
        <f t="shared" si="1"/>
        <v>0</v>
      </c>
      <c r="N10" s="120">
        <f t="shared" si="1"/>
        <v>0</v>
      </c>
      <c r="O10" s="120">
        <f t="shared" si="1"/>
        <v>0</v>
      </c>
      <c r="P10" s="120">
        <f>Q10+R10+S10</f>
        <v>0</v>
      </c>
      <c r="Q10" s="120">
        <f>SUM(Q11:Q23)</f>
        <v>0</v>
      </c>
      <c r="R10" s="120">
        <f>SUM(R11:R23)</f>
        <v>0</v>
      </c>
      <c r="S10" s="120">
        <f>SUM(S11:S23)</f>
        <v>0</v>
      </c>
    </row>
    <row r="11" spans="1:19" ht="14.25">
      <c r="A11" s="121"/>
      <c r="B11" s="122" t="s">
        <v>179</v>
      </c>
      <c r="C11" s="123" t="s">
        <v>180</v>
      </c>
      <c r="D11" s="124">
        <f aca="true" t="shared" si="2" ref="D11:D23">E11+P11</f>
        <v>826.85</v>
      </c>
      <c r="E11" s="124">
        <f aca="true" t="shared" si="3" ref="E11:E23">F11+N11+O11</f>
        <v>826.85</v>
      </c>
      <c r="F11" s="124">
        <f aca="true" t="shared" si="4" ref="F11:F23">SUM(G11:M11)</f>
        <v>826.85</v>
      </c>
      <c r="G11" s="124">
        <v>826.85</v>
      </c>
      <c r="H11" s="124"/>
      <c r="I11" s="124"/>
      <c r="J11" s="124"/>
      <c r="K11" s="124"/>
      <c r="L11" s="124"/>
      <c r="M11" s="124"/>
      <c r="N11" s="124"/>
      <c r="O11" s="124"/>
      <c r="P11" s="124">
        <f aca="true" t="shared" si="5" ref="P11:P23">Q11+R11+S11</f>
        <v>0</v>
      </c>
      <c r="Q11" s="124"/>
      <c r="R11" s="124"/>
      <c r="S11" s="124"/>
    </row>
    <row r="12" spans="1:19" ht="14.25">
      <c r="A12" s="121"/>
      <c r="B12" s="122" t="s">
        <v>181</v>
      </c>
      <c r="C12" s="123" t="s">
        <v>182</v>
      </c>
      <c r="D12" s="124">
        <f t="shared" si="2"/>
        <v>479.08</v>
      </c>
      <c r="E12" s="124">
        <f t="shared" si="3"/>
        <v>479.08</v>
      </c>
      <c r="F12" s="124">
        <f t="shared" si="4"/>
        <v>479.08</v>
      </c>
      <c r="G12" s="124">
        <v>479.08</v>
      </c>
      <c r="H12" s="124"/>
      <c r="I12" s="124"/>
      <c r="J12" s="124"/>
      <c r="K12" s="124"/>
      <c r="L12" s="124"/>
      <c r="M12" s="124"/>
      <c r="N12" s="124"/>
      <c r="O12" s="124"/>
      <c r="P12" s="124">
        <f t="shared" si="5"/>
        <v>0</v>
      </c>
      <c r="Q12" s="124"/>
      <c r="R12" s="124"/>
      <c r="S12" s="124"/>
    </row>
    <row r="13" spans="1:19" ht="14.25">
      <c r="A13" s="121"/>
      <c r="B13" s="122" t="s">
        <v>183</v>
      </c>
      <c r="C13" s="123" t="s">
        <v>184</v>
      </c>
      <c r="D13" s="124">
        <f t="shared" si="2"/>
        <v>376.56</v>
      </c>
      <c r="E13" s="124">
        <f t="shared" si="3"/>
        <v>376.56</v>
      </c>
      <c r="F13" s="124">
        <f t="shared" si="4"/>
        <v>376.56</v>
      </c>
      <c r="G13" s="124">
        <v>376.56</v>
      </c>
      <c r="H13" s="124"/>
      <c r="I13" s="124"/>
      <c r="J13" s="124"/>
      <c r="K13" s="124"/>
      <c r="L13" s="124"/>
      <c r="M13" s="124"/>
      <c r="N13" s="124"/>
      <c r="O13" s="124"/>
      <c r="P13" s="124">
        <f t="shared" si="5"/>
        <v>0</v>
      </c>
      <c r="Q13" s="124"/>
      <c r="R13" s="124"/>
      <c r="S13" s="124"/>
    </row>
    <row r="14" spans="1:19" ht="14.25">
      <c r="A14" s="121"/>
      <c r="B14" s="122" t="s">
        <v>185</v>
      </c>
      <c r="C14" s="123" t="s">
        <v>186</v>
      </c>
      <c r="D14" s="124">
        <f t="shared" si="2"/>
        <v>0</v>
      </c>
      <c r="E14" s="124">
        <f t="shared" si="3"/>
        <v>0</v>
      </c>
      <c r="F14" s="124">
        <f t="shared" si="4"/>
        <v>0</v>
      </c>
      <c r="H14" s="124"/>
      <c r="I14" s="124"/>
      <c r="J14" s="124"/>
      <c r="K14" s="124"/>
      <c r="L14" s="124"/>
      <c r="M14" s="124"/>
      <c r="N14" s="124"/>
      <c r="O14" s="124"/>
      <c r="P14" s="124">
        <f t="shared" si="5"/>
        <v>0</v>
      </c>
      <c r="Q14" s="124"/>
      <c r="R14" s="124"/>
      <c r="S14" s="124"/>
    </row>
    <row r="15" spans="1:19" ht="14.25">
      <c r="A15" s="121"/>
      <c r="B15" s="122" t="s">
        <v>187</v>
      </c>
      <c r="C15" s="123" t="s">
        <v>188</v>
      </c>
      <c r="D15" s="124">
        <f t="shared" si="2"/>
        <v>442.63</v>
      </c>
      <c r="E15" s="124">
        <f t="shared" si="3"/>
        <v>442.63</v>
      </c>
      <c r="F15" s="124">
        <f t="shared" si="4"/>
        <v>442.63</v>
      </c>
      <c r="G15" s="124">
        <v>442.63</v>
      </c>
      <c r="H15" s="124"/>
      <c r="I15" s="124"/>
      <c r="J15" s="124"/>
      <c r="K15" s="124"/>
      <c r="L15" s="124"/>
      <c r="M15" s="124"/>
      <c r="N15" s="124"/>
      <c r="O15" s="124"/>
      <c r="P15" s="124">
        <f t="shared" si="5"/>
        <v>0</v>
      </c>
      <c r="Q15" s="124"/>
      <c r="R15" s="124"/>
      <c r="S15" s="124"/>
    </row>
    <row r="16" spans="1:19" ht="14.25">
      <c r="A16" s="121"/>
      <c r="B16" s="122" t="s">
        <v>189</v>
      </c>
      <c r="C16" s="123" t="s">
        <v>190</v>
      </c>
      <c r="D16" s="124">
        <f t="shared" si="2"/>
        <v>270.45</v>
      </c>
      <c r="E16" s="124">
        <f t="shared" si="3"/>
        <v>270.45</v>
      </c>
      <c r="F16" s="124">
        <f t="shared" si="4"/>
        <v>270.45</v>
      </c>
      <c r="G16" s="124">
        <v>270.45</v>
      </c>
      <c r="H16" s="124"/>
      <c r="I16" s="124"/>
      <c r="J16" s="124"/>
      <c r="K16" s="124"/>
      <c r="L16" s="124"/>
      <c r="M16" s="124"/>
      <c r="N16" s="124"/>
      <c r="O16" s="124"/>
      <c r="P16" s="124">
        <f t="shared" si="5"/>
        <v>0</v>
      </c>
      <c r="Q16" s="124"/>
      <c r="R16" s="124"/>
      <c r="S16" s="124"/>
    </row>
    <row r="17" spans="1:19" ht="14.25">
      <c r="A17" s="121"/>
      <c r="B17" s="122" t="s">
        <v>191</v>
      </c>
      <c r="C17" s="123" t="s">
        <v>192</v>
      </c>
      <c r="D17" s="124">
        <f t="shared" si="2"/>
        <v>0</v>
      </c>
      <c r="E17" s="124">
        <f t="shared" si="3"/>
        <v>0</v>
      </c>
      <c r="F17" s="124">
        <f t="shared" si="4"/>
        <v>0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>
        <f t="shared" si="5"/>
        <v>0</v>
      </c>
      <c r="Q17" s="124"/>
      <c r="R17" s="124"/>
      <c r="S17" s="124"/>
    </row>
    <row r="18" spans="1:19" ht="14.25">
      <c r="A18" s="121"/>
      <c r="B18" s="122" t="s">
        <v>193</v>
      </c>
      <c r="C18" s="123" t="s">
        <v>194</v>
      </c>
      <c r="D18" s="124">
        <f t="shared" si="2"/>
        <v>152.14</v>
      </c>
      <c r="E18" s="124">
        <f t="shared" si="3"/>
        <v>152.14</v>
      </c>
      <c r="F18" s="124">
        <f t="shared" si="4"/>
        <v>152.14</v>
      </c>
      <c r="G18" s="124">
        <v>152.14</v>
      </c>
      <c r="H18" s="124"/>
      <c r="I18" s="124"/>
      <c r="J18" s="124"/>
      <c r="K18" s="124"/>
      <c r="L18" s="124"/>
      <c r="M18" s="124"/>
      <c r="N18" s="124"/>
      <c r="O18" s="124"/>
      <c r="P18" s="124">
        <f t="shared" si="5"/>
        <v>0</v>
      </c>
      <c r="Q18" s="124"/>
      <c r="R18" s="124"/>
      <c r="S18" s="124"/>
    </row>
    <row r="19" spans="1:19" ht="14.25">
      <c r="A19" s="121"/>
      <c r="B19" s="122" t="s">
        <v>195</v>
      </c>
      <c r="C19" s="123" t="s">
        <v>196</v>
      </c>
      <c r="D19" s="124">
        <f t="shared" si="2"/>
        <v>104.39</v>
      </c>
      <c r="E19" s="124">
        <f t="shared" si="3"/>
        <v>104.39</v>
      </c>
      <c r="F19" s="124">
        <f t="shared" si="4"/>
        <v>104.39</v>
      </c>
      <c r="G19" s="124">
        <v>104.39</v>
      </c>
      <c r="H19" s="124"/>
      <c r="I19" s="124"/>
      <c r="J19" s="124"/>
      <c r="K19" s="124"/>
      <c r="L19" s="124"/>
      <c r="M19" s="124"/>
      <c r="N19" s="124"/>
      <c r="O19" s="124"/>
      <c r="P19" s="124">
        <f t="shared" si="5"/>
        <v>0</v>
      </c>
      <c r="Q19" s="124"/>
      <c r="R19" s="124"/>
      <c r="S19" s="124"/>
    </row>
    <row r="20" spans="1:19" ht="14.25">
      <c r="A20" s="121"/>
      <c r="B20" s="122" t="s">
        <v>197</v>
      </c>
      <c r="C20" s="123" t="s">
        <v>198</v>
      </c>
      <c r="D20" s="124">
        <f t="shared" si="2"/>
        <v>21.78</v>
      </c>
      <c r="E20" s="124">
        <f t="shared" si="3"/>
        <v>21.78</v>
      </c>
      <c r="F20" s="124">
        <f t="shared" si="4"/>
        <v>21.78</v>
      </c>
      <c r="G20" s="124">
        <v>21.78</v>
      </c>
      <c r="H20" s="124"/>
      <c r="I20" s="124"/>
      <c r="J20" s="124"/>
      <c r="K20" s="124"/>
      <c r="L20" s="124"/>
      <c r="M20" s="124"/>
      <c r="N20" s="124"/>
      <c r="O20" s="124"/>
      <c r="P20" s="124">
        <f t="shared" si="5"/>
        <v>0</v>
      </c>
      <c r="Q20" s="124"/>
      <c r="R20" s="124"/>
      <c r="S20" s="124"/>
    </row>
    <row r="21" spans="1:19" ht="14.25">
      <c r="A21" s="121"/>
      <c r="B21" s="122" t="s">
        <v>199</v>
      </c>
      <c r="C21" s="123" t="s">
        <v>200</v>
      </c>
      <c r="D21" s="124">
        <f t="shared" si="2"/>
        <v>202.86</v>
      </c>
      <c r="E21" s="124">
        <f t="shared" si="3"/>
        <v>202.86</v>
      </c>
      <c r="F21" s="124">
        <f t="shared" si="4"/>
        <v>202.86</v>
      </c>
      <c r="G21" s="124">
        <v>202.86</v>
      </c>
      <c r="H21" s="124"/>
      <c r="I21" s="124"/>
      <c r="J21" s="124"/>
      <c r="K21" s="124"/>
      <c r="L21" s="124"/>
      <c r="M21" s="124"/>
      <c r="N21" s="124"/>
      <c r="O21" s="124"/>
      <c r="P21" s="124">
        <f t="shared" si="5"/>
        <v>0</v>
      </c>
      <c r="Q21" s="124"/>
      <c r="R21" s="124"/>
      <c r="S21" s="124"/>
    </row>
    <row r="22" spans="1:19" ht="14.25">
      <c r="A22" s="121"/>
      <c r="B22" s="122" t="s">
        <v>201</v>
      </c>
      <c r="C22" s="123" t="s">
        <v>202</v>
      </c>
      <c r="D22" s="124">
        <f t="shared" si="2"/>
        <v>0</v>
      </c>
      <c r="E22" s="124">
        <f t="shared" si="3"/>
        <v>0</v>
      </c>
      <c r="F22" s="124">
        <f t="shared" si="4"/>
        <v>0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>
        <f t="shared" si="5"/>
        <v>0</v>
      </c>
      <c r="Q22" s="124"/>
      <c r="R22" s="124"/>
      <c r="S22" s="124"/>
    </row>
    <row r="23" spans="1:19" ht="14.25">
      <c r="A23" s="121"/>
      <c r="B23" s="122" t="s">
        <v>203</v>
      </c>
      <c r="C23" s="123" t="s">
        <v>204</v>
      </c>
      <c r="D23" s="124">
        <f t="shared" si="2"/>
        <v>0</v>
      </c>
      <c r="E23" s="124">
        <f t="shared" si="3"/>
        <v>0</v>
      </c>
      <c r="F23" s="124">
        <f t="shared" si="4"/>
        <v>0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>
        <f t="shared" si="5"/>
        <v>0</v>
      </c>
      <c r="Q23" s="124"/>
      <c r="R23" s="124"/>
      <c r="S23" s="124"/>
    </row>
    <row r="24" spans="1:19" s="91" customFormat="1" ht="14.25">
      <c r="A24" s="117">
        <v>302</v>
      </c>
      <c r="B24" s="118"/>
      <c r="C24" s="119" t="s">
        <v>205</v>
      </c>
      <c r="D24" s="120">
        <f aca="true" t="shared" si="6" ref="D24:D68">E24+P24</f>
        <v>14.99</v>
      </c>
      <c r="E24" s="120">
        <f aca="true" t="shared" si="7" ref="E24:E68">F24+N24+O24</f>
        <v>14.99</v>
      </c>
      <c r="F24" s="120">
        <f aca="true" t="shared" si="8" ref="F24:F68">SUM(G24:M24)</f>
        <v>14.99</v>
      </c>
      <c r="G24" s="120">
        <f>SUM(G25:G51)</f>
        <v>14.99</v>
      </c>
      <c r="H24" s="120">
        <f aca="true" t="shared" si="9" ref="H24:O24">SUM(H25:H51)</f>
        <v>0</v>
      </c>
      <c r="I24" s="120">
        <f t="shared" si="9"/>
        <v>0</v>
      </c>
      <c r="J24" s="120">
        <f t="shared" si="9"/>
        <v>0</v>
      </c>
      <c r="K24" s="120">
        <f t="shared" si="9"/>
        <v>0</v>
      </c>
      <c r="L24" s="120">
        <f t="shared" si="9"/>
        <v>0</v>
      </c>
      <c r="M24" s="120">
        <f t="shared" si="9"/>
        <v>0</v>
      </c>
      <c r="N24" s="120">
        <f t="shared" si="9"/>
        <v>0</v>
      </c>
      <c r="O24" s="120">
        <f t="shared" si="9"/>
        <v>0</v>
      </c>
      <c r="P24" s="120">
        <f aca="true" t="shared" si="10" ref="P24:P68">Q24+R24+S24</f>
        <v>0</v>
      </c>
      <c r="Q24" s="120">
        <f>SUM(Q25:Q51)</f>
        <v>0</v>
      </c>
      <c r="R24" s="120">
        <f>SUM(R25:R51)</f>
        <v>0</v>
      </c>
      <c r="S24" s="120">
        <f>SUM(S25:S51)</f>
        <v>0</v>
      </c>
    </row>
    <row r="25" spans="1:19" ht="14.25">
      <c r="A25" s="121"/>
      <c r="B25" s="122" t="s">
        <v>179</v>
      </c>
      <c r="C25" s="123" t="s">
        <v>206</v>
      </c>
      <c r="D25" s="124">
        <f t="shared" si="6"/>
        <v>3.78</v>
      </c>
      <c r="E25" s="124">
        <f t="shared" si="7"/>
        <v>3.78</v>
      </c>
      <c r="F25" s="124">
        <f t="shared" si="8"/>
        <v>3.78</v>
      </c>
      <c r="G25" s="124">
        <v>3.78</v>
      </c>
      <c r="H25" s="124"/>
      <c r="I25" s="124"/>
      <c r="J25" s="124"/>
      <c r="K25" s="124"/>
      <c r="L25" s="124"/>
      <c r="M25" s="124"/>
      <c r="N25" s="124"/>
      <c r="O25" s="124"/>
      <c r="P25" s="124">
        <f t="shared" si="10"/>
        <v>0</v>
      </c>
      <c r="Q25" s="124"/>
      <c r="R25" s="124"/>
      <c r="S25" s="124"/>
    </row>
    <row r="26" spans="1:19" ht="14.25">
      <c r="A26" s="121"/>
      <c r="B26" s="122" t="s">
        <v>181</v>
      </c>
      <c r="C26" s="123" t="s">
        <v>207</v>
      </c>
      <c r="D26" s="124">
        <f t="shared" si="6"/>
        <v>0</v>
      </c>
      <c r="E26" s="124">
        <f t="shared" si="7"/>
        <v>0</v>
      </c>
      <c r="F26" s="124">
        <f t="shared" si="8"/>
        <v>0</v>
      </c>
      <c r="G26" s="124"/>
      <c r="H26" s="124"/>
      <c r="I26" s="124"/>
      <c r="J26" s="124"/>
      <c r="K26" s="124"/>
      <c r="L26" s="124"/>
      <c r="M26" s="124"/>
      <c r="N26" s="124"/>
      <c r="O26" s="124"/>
      <c r="P26" s="124">
        <f t="shared" si="10"/>
        <v>0</v>
      </c>
      <c r="Q26" s="124"/>
      <c r="R26" s="124"/>
      <c r="S26" s="124"/>
    </row>
    <row r="27" spans="1:19" ht="14.25">
      <c r="A27" s="121"/>
      <c r="B27" s="122" t="s">
        <v>183</v>
      </c>
      <c r="C27" s="123" t="s">
        <v>208</v>
      </c>
      <c r="D27" s="124">
        <f t="shared" si="6"/>
        <v>0</v>
      </c>
      <c r="E27" s="124">
        <f t="shared" si="7"/>
        <v>0</v>
      </c>
      <c r="F27" s="124">
        <f t="shared" si="8"/>
        <v>0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>
        <f t="shared" si="10"/>
        <v>0</v>
      </c>
      <c r="Q27" s="124"/>
      <c r="R27" s="124"/>
      <c r="S27" s="124"/>
    </row>
    <row r="28" spans="1:19" ht="14.25">
      <c r="A28" s="121"/>
      <c r="B28" s="122" t="s">
        <v>209</v>
      </c>
      <c r="C28" s="123" t="s">
        <v>210</v>
      </c>
      <c r="D28" s="124">
        <f t="shared" si="6"/>
        <v>0</v>
      </c>
      <c r="E28" s="124">
        <f t="shared" si="7"/>
        <v>0</v>
      </c>
      <c r="F28" s="124">
        <f t="shared" si="8"/>
        <v>0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4">
        <f t="shared" si="10"/>
        <v>0</v>
      </c>
      <c r="Q28" s="124"/>
      <c r="R28" s="124"/>
      <c r="S28" s="124"/>
    </row>
    <row r="29" spans="1:19" ht="14.25">
      <c r="A29" s="121"/>
      <c r="B29" s="122" t="s">
        <v>211</v>
      </c>
      <c r="C29" s="123" t="s">
        <v>212</v>
      </c>
      <c r="D29" s="124">
        <f t="shared" si="6"/>
        <v>0</v>
      </c>
      <c r="E29" s="124">
        <f t="shared" si="7"/>
        <v>0</v>
      </c>
      <c r="F29" s="124">
        <f t="shared" si="8"/>
        <v>0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4">
        <f t="shared" si="10"/>
        <v>0</v>
      </c>
      <c r="Q29" s="124"/>
      <c r="R29" s="124"/>
      <c r="S29" s="124"/>
    </row>
    <row r="30" spans="1:19" ht="14.25">
      <c r="A30" s="121"/>
      <c r="B30" s="122" t="s">
        <v>185</v>
      </c>
      <c r="C30" s="123" t="s">
        <v>213</v>
      </c>
      <c r="D30" s="124">
        <f t="shared" si="6"/>
        <v>0</v>
      </c>
      <c r="E30" s="124">
        <f t="shared" si="7"/>
        <v>0</v>
      </c>
      <c r="F30" s="124">
        <f t="shared" si="8"/>
        <v>0</v>
      </c>
      <c r="G30" s="124"/>
      <c r="H30" s="124"/>
      <c r="I30" s="124"/>
      <c r="J30" s="124"/>
      <c r="K30" s="124"/>
      <c r="L30" s="124"/>
      <c r="M30" s="124"/>
      <c r="N30" s="124"/>
      <c r="O30" s="124"/>
      <c r="P30" s="124">
        <f t="shared" si="10"/>
        <v>0</v>
      </c>
      <c r="Q30" s="124"/>
      <c r="R30" s="124"/>
      <c r="S30" s="124"/>
    </row>
    <row r="31" spans="1:19" ht="14.25">
      <c r="A31" s="121"/>
      <c r="B31" s="122" t="s">
        <v>187</v>
      </c>
      <c r="C31" s="123" t="s">
        <v>214</v>
      </c>
      <c r="D31" s="124">
        <f t="shared" si="6"/>
        <v>0</v>
      </c>
      <c r="E31" s="124">
        <f t="shared" si="7"/>
        <v>0</v>
      </c>
      <c r="F31" s="124">
        <f t="shared" si="8"/>
        <v>0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>
        <f t="shared" si="10"/>
        <v>0</v>
      </c>
      <c r="Q31" s="124"/>
      <c r="R31" s="124"/>
      <c r="S31" s="124"/>
    </row>
    <row r="32" spans="1:19" ht="14.25">
      <c r="A32" s="121"/>
      <c r="B32" s="122" t="s">
        <v>189</v>
      </c>
      <c r="C32" s="123" t="s">
        <v>215</v>
      </c>
      <c r="D32" s="124">
        <f t="shared" si="6"/>
        <v>0</v>
      </c>
      <c r="E32" s="124">
        <f t="shared" si="7"/>
        <v>0</v>
      </c>
      <c r="F32" s="124">
        <f t="shared" si="8"/>
        <v>0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>
        <f t="shared" si="10"/>
        <v>0</v>
      </c>
      <c r="Q32" s="124"/>
      <c r="R32" s="124"/>
      <c r="S32" s="124"/>
    </row>
    <row r="33" spans="1:19" ht="14.25">
      <c r="A33" s="121"/>
      <c r="B33" s="122" t="s">
        <v>191</v>
      </c>
      <c r="C33" s="123" t="s">
        <v>216</v>
      </c>
      <c r="D33" s="124">
        <f t="shared" si="6"/>
        <v>0</v>
      </c>
      <c r="E33" s="124">
        <f t="shared" si="7"/>
        <v>0</v>
      </c>
      <c r="F33" s="124">
        <f t="shared" si="8"/>
        <v>0</v>
      </c>
      <c r="G33" s="124"/>
      <c r="H33" s="124"/>
      <c r="I33" s="124"/>
      <c r="J33" s="124"/>
      <c r="K33" s="124"/>
      <c r="L33" s="124"/>
      <c r="M33" s="124"/>
      <c r="N33" s="124"/>
      <c r="O33" s="124"/>
      <c r="P33" s="124">
        <f t="shared" si="10"/>
        <v>0</v>
      </c>
      <c r="Q33" s="124"/>
      <c r="R33" s="124"/>
      <c r="S33" s="124"/>
    </row>
    <row r="34" spans="1:19" ht="14.25">
      <c r="A34" s="121"/>
      <c r="B34" s="122" t="s">
        <v>195</v>
      </c>
      <c r="C34" s="123" t="s">
        <v>217</v>
      </c>
      <c r="D34" s="124">
        <f t="shared" si="6"/>
        <v>0</v>
      </c>
      <c r="E34" s="124">
        <f t="shared" si="7"/>
        <v>0</v>
      </c>
      <c r="F34" s="124">
        <f t="shared" si="8"/>
        <v>0</v>
      </c>
      <c r="G34" s="124"/>
      <c r="H34" s="124"/>
      <c r="I34" s="124"/>
      <c r="J34" s="124"/>
      <c r="K34" s="124"/>
      <c r="L34" s="124"/>
      <c r="M34" s="124"/>
      <c r="N34" s="124"/>
      <c r="O34" s="124"/>
      <c r="P34" s="124">
        <f t="shared" si="10"/>
        <v>0</v>
      </c>
      <c r="Q34" s="124"/>
      <c r="R34" s="124"/>
      <c r="S34" s="124"/>
    </row>
    <row r="35" spans="1:19" ht="14.25">
      <c r="A35" s="121"/>
      <c r="B35" s="122" t="s">
        <v>197</v>
      </c>
      <c r="C35" s="123" t="s">
        <v>218</v>
      </c>
      <c r="D35" s="124">
        <f t="shared" si="6"/>
        <v>0</v>
      </c>
      <c r="E35" s="124">
        <f t="shared" si="7"/>
        <v>0</v>
      </c>
      <c r="F35" s="124">
        <f t="shared" si="8"/>
        <v>0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>
        <f t="shared" si="10"/>
        <v>0</v>
      </c>
      <c r="Q35" s="124"/>
      <c r="R35" s="124"/>
      <c r="S35" s="124"/>
    </row>
    <row r="36" spans="1:19" ht="14.25">
      <c r="A36" s="121"/>
      <c r="B36" s="122" t="s">
        <v>199</v>
      </c>
      <c r="C36" s="123" t="s">
        <v>219</v>
      </c>
      <c r="D36" s="124">
        <f t="shared" si="6"/>
        <v>0</v>
      </c>
      <c r="E36" s="124">
        <f t="shared" si="7"/>
        <v>0</v>
      </c>
      <c r="F36" s="124">
        <f t="shared" si="8"/>
        <v>0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>
        <f t="shared" si="10"/>
        <v>0</v>
      </c>
      <c r="Q36" s="124"/>
      <c r="R36" s="124"/>
      <c r="S36" s="124"/>
    </row>
    <row r="37" spans="1:19" ht="14.25">
      <c r="A37" s="121"/>
      <c r="B37" s="122" t="s">
        <v>201</v>
      </c>
      <c r="C37" s="123" t="s">
        <v>220</v>
      </c>
      <c r="D37" s="124">
        <f t="shared" si="6"/>
        <v>0</v>
      </c>
      <c r="E37" s="124">
        <f t="shared" si="7"/>
        <v>0</v>
      </c>
      <c r="F37" s="124">
        <f t="shared" si="8"/>
        <v>0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>
        <f t="shared" si="10"/>
        <v>0</v>
      </c>
      <c r="Q37" s="124"/>
      <c r="R37" s="124"/>
      <c r="S37" s="124"/>
    </row>
    <row r="38" spans="1:19" ht="14.25">
      <c r="A38" s="121"/>
      <c r="B38" s="122" t="s">
        <v>221</v>
      </c>
      <c r="C38" s="123" t="s">
        <v>222</v>
      </c>
      <c r="D38" s="124">
        <f t="shared" si="6"/>
        <v>0</v>
      </c>
      <c r="E38" s="124">
        <f t="shared" si="7"/>
        <v>0</v>
      </c>
      <c r="F38" s="124">
        <f t="shared" si="8"/>
        <v>0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>
        <f t="shared" si="10"/>
        <v>0</v>
      </c>
      <c r="Q38" s="124"/>
      <c r="R38" s="124"/>
      <c r="S38" s="124"/>
    </row>
    <row r="39" spans="1:19" ht="14.25">
      <c r="A39" s="121"/>
      <c r="B39" s="122" t="s">
        <v>223</v>
      </c>
      <c r="C39" s="123" t="s">
        <v>224</v>
      </c>
      <c r="D39" s="124">
        <f t="shared" si="6"/>
        <v>0</v>
      </c>
      <c r="E39" s="124">
        <f t="shared" si="7"/>
        <v>0</v>
      </c>
      <c r="F39" s="124">
        <f t="shared" si="8"/>
        <v>0</v>
      </c>
      <c r="G39" s="124"/>
      <c r="H39" s="124"/>
      <c r="I39" s="124"/>
      <c r="J39" s="124"/>
      <c r="K39" s="124"/>
      <c r="L39" s="124"/>
      <c r="M39" s="124"/>
      <c r="N39" s="124"/>
      <c r="O39" s="124"/>
      <c r="P39" s="124">
        <f t="shared" si="10"/>
        <v>0</v>
      </c>
      <c r="Q39" s="124"/>
      <c r="R39" s="124"/>
      <c r="S39" s="124"/>
    </row>
    <row r="40" spans="1:19" ht="14.25">
      <c r="A40" s="121"/>
      <c r="B40" s="122" t="s">
        <v>225</v>
      </c>
      <c r="C40" s="123" t="s">
        <v>226</v>
      </c>
      <c r="D40" s="124">
        <f t="shared" si="6"/>
        <v>0</v>
      </c>
      <c r="E40" s="124">
        <f t="shared" si="7"/>
        <v>0</v>
      </c>
      <c r="F40" s="124">
        <f t="shared" si="8"/>
        <v>0</v>
      </c>
      <c r="G40" s="124"/>
      <c r="H40" s="124"/>
      <c r="I40" s="124"/>
      <c r="J40" s="124"/>
      <c r="K40" s="124"/>
      <c r="L40" s="124"/>
      <c r="M40" s="124"/>
      <c r="N40" s="124"/>
      <c r="O40" s="124"/>
      <c r="P40" s="124">
        <f t="shared" si="10"/>
        <v>0</v>
      </c>
      <c r="Q40" s="124"/>
      <c r="R40" s="124"/>
      <c r="S40" s="124"/>
    </row>
    <row r="41" spans="1:19" ht="14.25">
      <c r="A41" s="121"/>
      <c r="B41" s="122" t="s">
        <v>227</v>
      </c>
      <c r="C41" s="123" t="s">
        <v>228</v>
      </c>
      <c r="D41" s="124">
        <f t="shared" si="6"/>
        <v>0</v>
      </c>
      <c r="E41" s="124">
        <f t="shared" si="7"/>
        <v>0</v>
      </c>
      <c r="F41" s="124">
        <f t="shared" si="8"/>
        <v>0</v>
      </c>
      <c r="G41" s="124"/>
      <c r="H41" s="124"/>
      <c r="I41" s="124"/>
      <c r="J41" s="124"/>
      <c r="K41" s="124"/>
      <c r="L41" s="124"/>
      <c r="M41" s="124"/>
      <c r="N41" s="124"/>
      <c r="O41" s="124"/>
      <c r="P41" s="124">
        <f t="shared" si="10"/>
        <v>0</v>
      </c>
      <c r="Q41" s="124"/>
      <c r="R41" s="124"/>
      <c r="S41" s="124"/>
    </row>
    <row r="42" spans="1:19" ht="14.25">
      <c r="A42" s="121"/>
      <c r="B42" s="122" t="s">
        <v>229</v>
      </c>
      <c r="C42" s="123" t="s">
        <v>230</v>
      </c>
      <c r="D42" s="124">
        <f t="shared" si="6"/>
        <v>0</v>
      </c>
      <c r="E42" s="124">
        <f t="shared" si="7"/>
        <v>0</v>
      </c>
      <c r="F42" s="124">
        <f t="shared" si="8"/>
        <v>0</v>
      </c>
      <c r="G42" s="124"/>
      <c r="H42" s="124"/>
      <c r="I42" s="124"/>
      <c r="J42" s="124"/>
      <c r="K42" s="124"/>
      <c r="L42" s="124"/>
      <c r="M42" s="124"/>
      <c r="N42" s="124"/>
      <c r="O42" s="124"/>
      <c r="P42" s="124">
        <f t="shared" si="10"/>
        <v>0</v>
      </c>
      <c r="Q42" s="124"/>
      <c r="R42" s="124"/>
      <c r="S42" s="124"/>
    </row>
    <row r="43" spans="1:19" ht="14.25">
      <c r="A43" s="121"/>
      <c r="B43" s="122" t="s">
        <v>231</v>
      </c>
      <c r="C43" s="123" t="s">
        <v>232</v>
      </c>
      <c r="D43" s="124">
        <f t="shared" si="6"/>
        <v>0</v>
      </c>
      <c r="E43" s="124">
        <f t="shared" si="7"/>
        <v>0</v>
      </c>
      <c r="F43" s="124">
        <f t="shared" si="8"/>
        <v>0</v>
      </c>
      <c r="G43" s="124"/>
      <c r="H43" s="124"/>
      <c r="I43" s="124"/>
      <c r="J43" s="124"/>
      <c r="K43" s="124"/>
      <c r="L43" s="124"/>
      <c r="M43" s="124"/>
      <c r="N43" s="124"/>
      <c r="O43" s="124"/>
      <c r="P43" s="124">
        <f t="shared" si="10"/>
        <v>0</v>
      </c>
      <c r="Q43" s="124"/>
      <c r="R43" s="124"/>
      <c r="S43" s="124"/>
    </row>
    <row r="44" spans="1:19" ht="14.25">
      <c r="A44" s="121"/>
      <c r="B44" s="122" t="s">
        <v>233</v>
      </c>
      <c r="C44" s="123" t="s">
        <v>234</v>
      </c>
      <c r="D44" s="124">
        <f t="shared" si="6"/>
        <v>0</v>
      </c>
      <c r="E44" s="124">
        <f t="shared" si="7"/>
        <v>0</v>
      </c>
      <c r="F44" s="124">
        <f t="shared" si="8"/>
        <v>0</v>
      </c>
      <c r="G44" s="124"/>
      <c r="H44" s="124"/>
      <c r="I44" s="124"/>
      <c r="J44" s="124"/>
      <c r="K44" s="124"/>
      <c r="L44" s="124"/>
      <c r="M44" s="124"/>
      <c r="N44" s="124"/>
      <c r="O44" s="124"/>
      <c r="P44" s="124">
        <f t="shared" si="10"/>
        <v>0</v>
      </c>
      <c r="Q44" s="124"/>
      <c r="R44" s="124"/>
      <c r="S44" s="124"/>
    </row>
    <row r="45" spans="1:19" ht="14.25">
      <c r="A45" s="121"/>
      <c r="B45" s="122" t="s">
        <v>235</v>
      </c>
      <c r="C45" s="123" t="s">
        <v>236</v>
      </c>
      <c r="D45" s="124">
        <f t="shared" si="6"/>
        <v>0</v>
      </c>
      <c r="E45" s="124">
        <f t="shared" si="7"/>
        <v>0</v>
      </c>
      <c r="F45" s="124">
        <f t="shared" si="8"/>
        <v>0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>
        <f t="shared" si="10"/>
        <v>0</v>
      </c>
      <c r="Q45" s="124"/>
      <c r="R45" s="124"/>
      <c r="S45" s="124"/>
    </row>
    <row r="46" spans="1:19" ht="14.25">
      <c r="A46" s="121"/>
      <c r="B46" s="122" t="s">
        <v>237</v>
      </c>
      <c r="C46" s="123" t="s">
        <v>238</v>
      </c>
      <c r="D46" s="124">
        <f t="shared" si="6"/>
        <v>11.21</v>
      </c>
      <c r="E46" s="124">
        <f t="shared" si="7"/>
        <v>11.21</v>
      </c>
      <c r="F46" s="124">
        <f t="shared" si="8"/>
        <v>11.21</v>
      </c>
      <c r="G46" s="124">
        <v>11.21</v>
      </c>
      <c r="H46" s="124"/>
      <c r="I46" s="124"/>
      <c r="J46" s="124"/>
      <c r="K46" s="124"/>
      <c r="L46" s="124"/>
      <c r="M46" s="124"/>
      <c r="N46" s="124"/>
      <c r="O46" s="124"/>
      <c r="P46" s="124">
        <f t="shared" si="10"/>
        <v>0</v>
      </c>
      <c r="Q46" s="124"/>
      <c r="R46" s="124"/>
      <c r="S46" s="124"/>
    </row>
    <row r="47" spans="1:19" ht="14.25">
      <c r="A47" s="121"/>
      <c r="B47" s="122" t="s">
        <v>239</v>
      </c>
      <c r="C47" s="123" t="s">
        <v>240</v>
      </c>
      <c r="D47" s="124">
        <f t="shared" si="6"/>
        <v>0</v>
      </c>
      <c r="E47" s="124">
        <f t="shared" si="7"/>
        <v>0</v>
      </c>
      <c r="F47" s="124">
        <f t="shared" si="8"/>
        <v>0</v>
      </c>
      <c r="G47" s="124"/>
      <c r="H47" s="124"/>
      <c r="I47" s="124"/>
      <c r="J47" s="124"/>
      <c r="K47" s="124"/>
      <c r="L47" s="124"/>
      <c r="M47" s="124"/>
      <c r="N47" s="124"/>
      <c r="O47" s="124"/>
      <c r="P47" s="124">
        <f t="shared" si="10"/>
        <v>0</v>
      </c>
      <c r="Q47" s="124"/>
      <c r="R47" s="124"/>
      <c r="S47" s="124"/>
    </row>
    <row r="48" spans="1:19" ht="14.25">
      <c r="A48" s="121"/>
      <c r="B48" s="122" t="s">
        <v>241</v>
      </c>
      <c r="C48" s="123" t="s">
        <v>242</v>
      </c>
      <c r="D48" s="124">
        <f t="shared" si="6"/>
        <v>0</v>
      </c>
      <c r="E48" s="124">
        <f t="shared" si="7"/>
        <v>0</v>
      </c>
      <c r="F48" s="124">
        <f t="shared" si="8"/>
        <v>0</v>
      </c>
      <c r="G48" s="124"/>
      <c r="H48" s="124"/>
      <c r="I48" s="124"/>
      <c r="J48" s="124"/>
      <c r="K48" s="124"/>
      <c r="L48" s="124"/>
      <c r="M48" s="124"/>
      <c r="N48" s="124"/>
      <c r="O48" s="124"/>
      <c r="P48" s="124">
        <f t="shared" si="10"/>
        <v>0</v>
      </c>
      <c r="Q48" s="124"/>
      <c r="R48" s="124"/>
      <c r="S48" s="124"/>
    </row>
    <row r="49" spans="1:19" ht="14.25">
      <c r="A49" s="121"/>
      <c r="B49" s="122" t="s">
        <v>243</v>
      </c>
      <c r="C49" s="123" t="s">
        <v>244</v>
      </c>
      <c r="D49" s="124">
        <f t="shared" si="6"/>
        <v>0</v>
      </c>
      <c r="E49" s="124">
        <f t="shared" si="7"/>
        <v>0</v>
      </c>
      <c r="F49" s="124">
        <f t="shared" si="8"/>
        <v>0</v>
      </c>
      <c r="G49" s="124"/>
      <c r="H49" s="124"/>
      <c r="I49" s="124"/>
      <c r="J49" s="124"/>
      <c r="K49" s="124"/>
      <c r="L49" s="124"/>
      <c r="M49" s="124"/>
      <c r="N49" s="124"/>
      <c r="O49" s="124"/>
      <c r="P49" s="124">
        <f t="shared" si="10"/>
        <v>0</v>
      </c>
      <c r="Q49" s="124"/>
      <c r="R49" s="124"/>
      <c r="S49" s="124"/>
    </row>
    <row r="50" spans="1:19" ht="14.25">
      <c r="A50" s="121"/>
      <c r="B50" s="122" t="s">
        <v>245</v>
      </c>
      <c r="C50" s="123" t="s">
        <v>246</v>
      </c>
      <c r="D50" s="124">
        <f t="shared" si="6"/>
        <v>0</v>
      </c>
      <c r="E50" s="124">
        <f t="shared" si="7"/>
        <v>0</v>
      </c>
      <c r="F50" s="124">
        <f t="shared" si="8"/>
        <v>0</v>
      </c>
      <c r="G50" s="124"/>
      <c r="H50" s="124"/>
      <c r="I50" s="124"/>
      <c r="J50" s="124"/>
      <c r="K50" s="124"/>
      <c r="L50" s="124"/>
      <c r="M50" s="124"/>
      <c r="N50" s="124"/>
      <c r="O50" s="124"/>
      <c r="P50" s="124">
        <f t="shared" si="10"/>
        <v>0</v>
      </c>
      <c r="Q50" s="124"/>
      <c r="R50" s="124"/>
      <c r="S50" s="124"/>
    </row>
    <row r="51" spans="1:19" ht="14.25">
      <c r="A51" s="121"/>
      <c r="B51" s="122" t="s">
        <v>203</v>
      </c>
      <c r="C51" s="123" t="s">
        <v>247</v>
      </c>
      <c r="D51" s="124">
        <f t="shared" si="6"/>
        <v>0</v>
      </c>
      <c r="E51" s="124">
        <f t="shared" si="7"/>
        <v>0</v>
      </c>
      <c r="F51" s="124">
        <f t="shared" si="8"/>
        <v>0</v>
      </c>
      <c r="G51" s="124"/>
      <c r="H51" s="124"/>
      <c r="I51" s="124"/>
      <c r="J51" s="124"/>
      <c r="K51" s="124"/>
      <c r="L51" s="124"/>
      <c r="M51" s="124"/>
      <c r="N51" s="124"/>
      <c r="O51" s="124"/>
      <c r="P51" s="124">
        <f t="shared" si="10"/>
        <v>0</v>
      </c>
      <c r="Q51" s="124"/>
      <c r="R51" s="124"/>
      <c r="S51" s="124"/>
    </row>
    <row r="52" spans="1:19" s="91" customFormat="1" ht="14.25">
      <c r="A52" s="117">
        <v>303</v>
      </c>
      <c r="B52" s="118"/>
      <c r="C52" s="119" t="s">
        <v>248</v>
      </c>
      <c r="D52" s="120">
        <f t="shared" si="6"/>
        <v>279.66</v>
      </c>
      <c r="E52" s="120">
        <f t="shared" si="7"/>
        <v>279.66</v>
      </c>
      <c r="F52" s="120">
        <f t="shared" si="8"/>
        <v>279.66</v>
      </c>
      <c r="G52" s="120">
        <f>SUM(G53:G63)</f>
        <v>279.66</v>
      </c>
      <c r="H52" s="120">
        <f aca="true" t="shared" si="11" ref="H52:O52">SUM(H53:H63)</f>
        <v>0</v>
      </c>
      <c r="I52" s="120">
        <f t="shared" si="11"/>
        <v>0</v>
      </c>
      <c r="J52" s="120">
        <f t="shared" si="11"/>
        <v>0</v>
      </c>
      <c r="K52" s="120">
        <f t="shared" si="11"/>
        <v>0</v>
      </c>
      <c r="L52" s="120">
        <f t="shared" si="11"/>
        <v>0</v>
      </c>
      <c r="M52" s="120">
        <f t="shared" si="11"/>
        <v>0</v>
      </c>
      <c r="N52" s="120">
        <f t="shared" si="11"/>
        <v>0</v>
      </c>
      <c r="O52" s="120">
        <f t="shared" si="11"/>
        <v>0</v>
      </c>
      <c r="P52" s="120">
        <f t="shared" si="10"/>
        <v>0</v>
      </c>
      <c r="Q52" s="120">
        <f>SUM(Q53:Q63)</f>
        <v>0</v>
      </c>
      <c r="R52" s="120">
        <f>SUM(R53:R63)</f>
        <v>0</v>
      </c>
      <c r="S52" s="120">
        <f>SUM(S53:S63)</f>
        <v>0</v>
      </c>
    </row>
    <row r="53" spans="1:19" ht="14.25">
      <c r="A53" s="121"/>
      <c r="B53" s="122" t="s">
        <v>179</v>
      </c>
      <c r="C53" s="123" t="s">
        <v>249</v>
      </c>
      <c r="D53" s="124">
        <f t="shared" si="6"/>
        <v>0</v>
      </c>
      <c r="E53" s="124">
        <f t="shared" si="7"/>
        <v>0</v>
      </c>
      <c r="F53" s="124">
        <f t="shared" si="8"/>
        <v>0</v>
      </c>
      <c r="G53" s="124"/>
      <c r="H53" s="124"/>
      <c r="I53" s="124"/>
      <c r="J53" s="124"/>
      <c r="K53" s="124"/>
      <c r="L53" s="124"/>
      <c r="M53" s="124"/>
      <c r="N53" s="124"/>
      <c r="O53" s="124"/>
      <c r="P53" s="124">
        <f t="shared" si="10"/>
        <v>0</v>
      </c>
      <c r="Q53" s="124"/>
      <c r="R53" s="124"/>
      <c r="S53" s="124"/>
    </row>
    <row r="54" spans="1:19" ht="14.25">
      <c r="A54" s="121"/>
      <c r="B54" s="122" t="s">
        <v>181</v>
      </c>
      <c r="C54" s="123" t="s">
        <v>250</v>
      </c>
      <c r="D54" s="124">
        <f t="shared" si="6"/>
        <v>269.69</v>
      </c>
      <c r="E54" s="124">
        <f t="shared" si="7"/>
        <v>269.69</v>
      </c>
      <c r="F54" s="124">
        <f t="shared" si="8"/>
        <v>269.69</v>
      </c>
      <c r="G54" s="124">
        <v>269.69</v>
      </c>
      <c r="H54" s="124"/>
      <c r="I54" s="124"/>
      <c r="J54" s="124"/>
      <c r="K54" s="124"/>
      <c r="L54" s="124"/>
      <c r="M54" s="124"/>
      <c r="N54" s="124"/>
      <c r="O54" s="124"/>
      <c r="P54" s="124">
        <f t="shared" si="10"/>
        <v>0</v>
      </c>
      <c r="Q54" s="124"/>
      <c r="R54" s="124"/>
      <c r="S54" s="124"/>
    </row>
    <row r="55" spans="1:19" ht="14.25">
      <c r="A55" s="121"/>
      <c r="B55" s="122" t="s">
        <v>183</v>
      </c>
      <c r="C55" s="123" t="s">
        <v>251</v>
      </c>
      <c r="D55" s="124">
        <f t="shared" si="6"/>
        <v>0</v>
      </c>
      <c r="E55" s="124">
        <f t="shared" si="7"/>
        <v>0</v>
      </c>
      <c r="F55" s="124">
        <f t="shared" si="8"/>
        <v>0</v>
      </c>
      <c r="G55" s="124"/>
      <c r="H55" s="124"/>
      <c r="I55" s="124"/>
      <c r="J55" s="124"/>
      <c r="K55" s="124"/>
      <c r="L55" s="124"/>
      <c r="M55" s="124"/>
      <c r="N55" s="124"/>
      <c r="O55" s="124"/>
      <c r="P55" s="124">
        <f t="shared" si="10"/>
        <v>0</v>
      </c>
      <c r="Q55" s="124"/>
      <c r="R55" s="124"/>
      <c r="S55" s="124"/>
    </row>
    <row r="56" spans="1:19" ht="14.25">
      <c r="A56" s="121"/>
      <c r="B56" s="122" t="s">
        <v>209</v>
      </c>
      <c r="C56" s="123" t="s">
        <v>252</v>
      </c>
      <c r="D56" s="124">
        <f t="shared" si="6"/>
        <v>0</v>
      </c>
      <c r="E56" s="124">
        <f t="shared" si="7"/>
        <v>0</v>
      </c>
      <c r="F56" s="124">
        <f t="shared" si="8"/>
        <v>0</v>
      </c>
      <c r="G56" s="124"/>
      <c r="H56" s="124"/>
      <c r="I56" s="124"/>
      <c r="J56" s="124"/>
      <c r="K56" s="124"/>
      <c r="L56" s="124"/>
      <c r="M56" s="124"/>
      <c r="N56" s="124"/>
      <c r="O56" s="124"/>
      <c r="P56" s="124">
        <f t="shared" si="10"/>
        <v>0</v>
      </c>
      <c r="Q56" s="124"/>
      <c r="R56" s="124"/>
      <c r="S56" s="124"/>
    </row>
    <row r="57" spans="1:19" ht="14.25">
      <c r="A57" s="121"/>
      <c r="B57" s="122" t="s">
        <v>211</v>
      </c>
      <c r="C57" s="123" t="s">
        <v>253</v>
      </c>
      <c r="D57" s="124">
        <f t="shared" si="6"/>
        <v>6.37</v>
      </c>
      <c r="E57" s="124">
        <f t="shared" si="7"/>
        <v>6.37</v>
      </c>
      <c r="F57" s="124">
        <f t="shared" si="8"/>
        <v>6.37</v>
      </c>
      <c r="G57" s="124">
        <v>6.37</v>
      </c>
      <c r="H57" s="124"/>
      <c r="I57" s="124"/>
      <c r="J57" s="124"/>
      <c r="K57" s="124"/>
      <c r="L57" s="124"/>
      <c r="M57" s="124"/>
      <c r="N57" s="124"/>
      <c r="O57" s="124"/>
      <c r="P57" s="124">
        <f t="shared" si="10"/>
        <v>0</v>
      </c>
      <c r="Q57" s="124"/>
      <c r="R57" s="124"/>
      <c r="S57" s="124"/>
    </row>
    <row r="58" spans="1:19" ht="14.25">
      <c r="A58" s="121"/>
      <c r="B58" s="122" t="s">
        <v>185</v>
      </c>
      <c r="C58" s="123" t="s">
        <v>254</v>
      </c>
      <c r="D58" s="124">
        <f t="shared" si="6"/>
        <v>0</v>
      </c>
      <c r="E58" s="124">
        <f t="shared" si="7"/>
        <v>0</v>
      </c>
      <c r="F58" s="124">
        <f t="shared" si="8"/>
        <v>0</v>
      </c>
      <c r="G58" s="124"/>
      <c r="H58" s="124"/>
      <c r="I58" s="124"/>
      <c r="J58" s="124"/>
      <c r="K58" s="124"/>
      <c r="L58" s="124"/>
      <c r="M58" s="124"/>
      <c r="N58" s="124"/>
      <c r="O58" s="124"/>
      <c r="P58" s="124">
        <f t="shared" si="10"/>
        <v>0</v>
      </c>
      <c r="Q58" s="124"/>
      <c r="R58" s="124"/>
      <c r="S58" s="124"/>
    </row>
    <row r="59" spans="1:19" ht="14.25">
      <c r="A59" s="121"/>
      <c r="B59" s="122" t="s">
        <v>187</v>
      </c>
      <c r="C59" s="123" t="s">
        <v>255</v>
      </c>
      <c r="D59" s="124">
        <f t="shared" si="6"/>
        <v>0</v>
      </c>
      <c r="E59" s="124">
        <f t="shared" si="7"/>
        <v>0</v>
      </c>
      <c r="F59" s="124">
        <f t="shared" si="8"/>
        <v>0</v>
      </c>
      <c r="G59" s="124"/>
      <c r="H59" s="124"/>
      <c r="I59" s="124"/>
      <c r="J59" s="124"/>
      <c r="K59" s="124"/>
      <c r="L59" s="124"/>
      <c r="M59" s="124"/>
      <c r="N59" s="124"/>
      <c r="O59" s="124"/>
      <c r="P59" s="124">
        <f t="shared" si="10"/>
        <v>0</v>
      </c>
      <c r="Q59" s="124"/>
      <c r="R59" s="124"/>
      <c r="S59" s="124"/>
    </row>
    <row r="60" spans="1:19" ht="14.25">
      <c r="A60" s="121"/>
      <c r="B60" s="122" t="s">
        <v>189</v>
      </c>
      <c r="C60" s="123" t="s">
        <v>256</v>
      </c>
      <c r="D60" s="124">
        <f t="shared" si="6"/>
        <v>0</v>
      </c>
      <c r="E60" s="124">
        <f t="shared" si="7"/>
        <v>0</v>
      </c>
      <c r="F60" s="124">
        <f t="shared" si="8"/>
        <v>0</v>
      </c>
      <c r="G60" s="124"/>
      <c r="H60" s="124"/>
      <c r="I60" s="124"/>
      <c r="J60" s="124"/>
      <c r="K60" s="124"/>
      <c r="L60" s="124"/>
      <c r="M60" s="124"/>
      <c r="N60" s="124"/>
      <c r="O60" s="124"/>
      <c r="P60" s="124">
        <f t="shared" si="10"/>
        <v>0</v>
      </c>
      <c r="Q60" s="124"/>
      <c r="R60" s="124"/>
      <c r="S60" s="124"/>
    </row>
    <row r="61" spans="1:19" ht="14.25">
      <c r="A61" s="121"/>
      <c r="B61" s="122" t="s">
        <v>191</v>
      </c>
      <c r="C61" s="123" t="s">
        <v>257</v>
      </c>
      <c r="D61" s="124">
        <f t="shared" si="6"/>
        <v>0</v>
      </c>
      <c r="E61" s="124">
        <f t="shared" si="7"/>
        <v>0</v>
      </c>
      <c r="F61" s="124">
        <f t="shared" si="8"/>
        <v>0</v>
      </c>
      <c r="G61" s="124"/>
      <c r="H61" s="124"/>
      <c r="I61" s="124"/>
      <c r="J61" s="124"/>
      <c r="K61" s="124"/>
      <c r="L61" s="124"/>
      <c r="M61" s="124"/>
      <c r="N61" s="124"/>
      <c r="O61" s="124"/>
      <c r="P61" s="124">
        <f t="shared" si="10"/>
        <v>0</v>
      </c>
      <c r="Q61" s="124"/>
      <c r="R61" s="124"/>
      <c r="S61" s="124"/>
    </row>
    <row r="62" spans="1:19" ht="14.25">
      <c r="A62" s="121"/>
      <c r="B62" s="122" t="s">
        <v>193</v>
      </c>
      <c r="C62" s="123" t="s">
        <v>258</v>
      </c>
      <c r="D62" s="124">
        <f t="shared" si="6"/>
        <v>0</v>
      </c>
      <c r="E62" s="124">
        <f t="shared" si="7"/>
        <v>0</v>
      </c>
      <c r="F62" s="124">
        <f t="shared" si="8"/>
        <v>0</v>
      </c>
      <c r="G62" s="124"/>
      <c r="H62" s="124"/>
      <c r="I62" s="124"/>
      <c r="J62" s="124"/>
      <c r="K62" s="124"/>
      <c r="L62" s="124"/>
      <c r="M62" s="124"/>
      <c r="N62" s="124"/>
      <c r="O62" s="124"/>
      <c r="P62" s="124">
        <f t="shared" si="10"/>
        <v>0</v>
      </c>
      <c r="Q62" s="124"/>
      <c r="R62" s="124"/>
      <c r="S62" s="124"/>
    </row>
    <row r="63" spans="1:19" ht="14.25">
      <c r="A63" s="121"/>
      <c r="B63" s="122" t="s">
        <v>203</v>
      </c>
      <c r="C63" s="125" t="s">
        <v>259</v>
      </c>
      <c r="D63" s="124">
        <f t="shared" si="6"/>
        <v>3.6</v>
      </c>
      <c r="E63" s="124">
        <f t="shared" si="7"/>
        <v>3.6</v>
      </c>
      <c r="F63" s="124">
        <f t="shared" si="8"/>
        <v>3.6</v>
      </c>
      <c r="G63" s="124">
        <v>3.6</v>
      </c>
      <c r="H63" s="124"/>
      <c r="I63" s="124"/>
      <c r="J63" s="124"/>
      <c r="K63" s="124"/>
      <c r="L63" s="124"/>
      <c r="M63" s="124"/>
      <c r="N63" s="124"/>
      <c r="O63" s="124"/>
      <c r="P63" s="124">
        <f t="shared" si="10"/>
        <v>0</v>
      </c>
      <c r="Q63" s="124"/>
      <c r="R63" s="124"/>
      <c r="S63" s="124"/>
    </row>
    <row r="64" spans="1:19" s="91" customFormat="1" ht="14.25">
      <c r="A64" s="117">
        <v>310</v>
      </c>
      <c r="B64" s="118"/>
      <c r="C64" s="126" t="s">
        <v>260</v>
      </c>
      <c r="D64" s="120">
        <f t="shared" si="6"/>
        <v>0</v>
      </c>
      <c r="E64" s="120">
        <f t="shared" si="7"/>
        <v>0</v>
      </c>
      <c r="F64" s="120">
        <f t="shared" si="8"/>
        <v>0</v>
      </c>
      <c r="G64" s="120">
        <f>SUM(G65:G68)</f>
        <v>0</v>
      </c>
      <c r="H64" s="120">
        <f aca="true" t="shared" si="12" ref="H64:O64">SUM(H65:H68)</f>
        <v>0</v>
      </c>
      <c r="I64" s="120">
        <f t="shared" si="12"/>
        <v>0</v>
      </c>
      <c r="J64" s="120">
        <f t="shared" si="12"/>
        <v>0</v>
      </c>
      <c r="K64" s="120">
        <f t="shared" si="12"/>
        <v>0</v>
      </c>
      <c r="L64" s="120">
        <f t="shared" si="12"/>
        <v>0</v>
      </c>
      <c r="M64" s="120">
        <f t="shared" si="12"/>
        <v>0</v>
      </c>
      <c r="N64" s="120">
        <f t="shared" si="12"/>
        <v>0</v>
      </c>
      <c r="O64" s="120">
        <f t="shared" si="12"/>
        <v>0</v>
      </c>
      <c r="P64" s="120">
        <f t="shared" si="10"/>
        <v>0</v>
      </c>
      <c r="Q64" s="120">
        <f>SUM(Q65:Q68)</f>
        <v>0</v>
      </c>
      <c r="R64" s="120">
        <f>SUM(R65:R68)</f>
        <v>0</v>
      </c>
      <c r="S64" s="120">
        <f>SUM(S65:S68)</f>
        <v>0</v>
      </c>
    </row>
    <row r="65" spans="1:19" ht="14.25">
      <c r="A65" s="129"/>
      <c r="B65" s="130" t="s">
        <v>181</v>
      </c>
      <c r="C65" s="129" t="s">
        <v>261</v>
      </c>
      <c r="D65" s="124">
        <f t="shared" si="6"/>
        <v>0</v>
      </c>
      <c r="E65" s="124">
        <f t="shared" si="7"/>
        <v>0</v>
      </c>
      <c r="F65" s="124">
        <f t="shared" si="8"/>
        <v>0</v>
      </c>
      <c r="G65" s="124"/>
      <c r="H65" s="124"/>
      <c r="I65" s="124"/>
      <c r="J65" s="124"/>
      <c r="K65" s="124"/>
      <c r="L65" s="124"/>
      <c r="M65" s="124"/>
      <c r="N65" s="124"/>
      <c r="O65" s="124"/>
      <c r="P65" s="124">
        <f t="shared" si="10"/>
        <v>0</v>
      </c>
      <c r="Q65" s="124"/>
      <c r="R65" s="124"/>
      <c r="S65" s="124"/>
    </row>
    <row r="66" spans="1:19" ht="14.25">
      <c r="A66" s="129"/>
      <c r="B66" s="130" t="s">
        <v>183</v>
      </c>
      <c r="C66" s="129" t="s">
        <v>262</v>
      </c>
      <c r="D66" s="124">
        <f t="shared" si="6"/>
        <v>0</v>
      </c>
      <c r="E66" s="124">
        <f t="shared" si="7"/>
        <v>0</v>
      </c>
      <c r="F66" s="124">
        <f t="shared" si="8"/>
        <v>0</v>
      </c>
      <c r="G66" s="124"/>
      <c r="H66" s="124"/>
      <c r="I66" s="124"/>
      <c r="J66" s="124"/>
      <c r="K66" s="124"/>
      <c r="L66" s="124"/>
      <c r="M66" s="124"/>
      <c r="N66" s="124"/>
      <c r="O66" s="124"/>
      <c r="P66" s="124">
        <f t="shared" si="10"/>
        <v>0</v>
      </c>
      <c r="Q66" s="124"/>
      <c r="R66" s="124"/>
      <c r="S66" s="124"/>
    </row>
    <row r="67" spans="1:19" ht="14.25">
      <c r="A67" s="129"/>
      <c r="B67" s="130" t="s">
        <v>185</v>
      </c>
      <c r="C67" s="129" t="s">
        <v>263</v>
      </c>
      <c r="D67" s="124">
        <f t="shared" si="6"/>
        <v>0</v>
      </c>
      <c r="E67" s="124">
        <f t="shared" si="7"/>
        <v>0</v>
      </c>
      <c r="F67" s="124">
        <f t="shared" si="8"/>
        <v>0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>
        <f t="shared" si="10"/>
        <v>0</v>
      </c>
      <c r="Q67" s="124"/>
      <c r="R67" s="124"/>
      <c r="S67" s="124"/>
    </row>
    <row r="68" spans="1:19" ht="14.25">
      <c r="A68" s="129"/>
      <c r="B68" s="130" t="s">
        <v>187</v>
      </c>
      <c r="C68" s="129" t="s">
        <v>264</v>
      </c>
      <c r="D68" s="124">
        <f t="shared" si="6"/>
        <v>0</v>
      </c>
      <c r="E68" s="124">
        <f t="shared" si="7"/>
        <v>0</v>
      </c>
      <c r="F68" s="124">
        <f t="shared" si="8"/>
        <v>0</v>
      </c>
      <c r="G68" s="124"/>
      <c r="H68" s="124"/>
      <c r="I68" s="124"/>
      <c r="J68" s="124"/>
      <c r="K68" s="124"/>
      <c r="L68" s="124"/>
      <c r="M68" s="124"/>
      <c r="N68" s="124"/>
      <c r="O68" s="124"/>
      <c r="P68" s="124">
        <f t="shared" si="10"/>
        <v>0</v>
      </c>
      <c r="Q68" s="124"/>
      <c r="R68" s="124"/>
      <c r="S68" s="124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71" customWidth="1"/>
    <col min="4" max="4" width="57.8515625" style="71" customWidth="1"/>
    <col min="5" max="7" width="20.140625" style="71" customWidth="1"/>
    <col min="8" max="16384" width="9.140625" style="71" customWidth="1"/>
  </cols>
  <sheetData>
    <row r="1" ht="12.75">
      <c r="G1" s="72"/>
    </row>
    <row r="2" spans="1:7" ht="33" customHeight="1">
      <c r="A2" s="73" t="s">
        <v>265</v>
      </c>
      <c r="B2" s="74"/>
      <c r="C2" s="74"/>
      <c r="D2" s="74"/>
      <c r="E2" s="74"/>
      <c r="F2" s="74"/>
      <c r="G2" s="74"/>
    </row>
    <row r="3" spans="1:7" ht="12.75">
      <c r="A3" s="75" t="s">
        <v>2</v>
      </c>
      <c r="B3" s="76"/>
      <c r="C3" s="76"/>
      <c r="D3" s="76"/>
      <c r="G3" s="77" t="s">
        <v>42</v>
      </c>
    </row>
    <row r="4" spans="1:7" ht="18.75" customHeight="1">
      <c r="A4" s="78" t="s">
        <v>60</v>
      </c>
      <c r="B4" s="79"/>
      <c r="C4" s="80"/>
      <c r="D4" s="81" t="s">
        <v>266</v>
      </c>
      <c r="E4" s="82" t="s">
        <v>267</v>
      </c>
      <c r="F4" s="83"/>
      <c r="G4" s="83"/>
    </row>
    <row r="5" spans="1:7" ht="20.25" customHeight="1">
      <c r="A5" s="82" t="s">
        <v>77</v>
      </c>
      <c r="B5" s="82" t="s">
        <v>78</v>
      </c>
      <c r="C5" s="82" t="s">
        <v>79</v>
      </c>
      <c r="D5" s="84"/>
      <c r="E5" s="82" t="s">
        <v>75</v>
      </c>
      <c r="F5" s="82" t="s">
        <v>62</v>
      </c>
      <c r="G5" s="82" t="s">
        <v>63</v>
      </c>
    </row>
    <row r="6" spans="1:7" ht="12.75">
      <c r="A6" s="85" t="s">
        <v>94</v>
      </c>
      <c r="B6" s="85" t="s">
        <v>95</v>
      </c>
      <c r="C6" s="85" t="s">
        <v>96</v>
      </c>
      <c r="D6" s="85" t="s">
        <v>97</v>
      </c>
      <c r="E6" s="85">
        <v>5</v>
      </c>
      <c r="F6" s="85">
        <v>6</v>
      </c>
      <c r="G6" s="85">
        <v>7</v>
      </c>
    </row>
    <row r="7" spans="1:7" ht="12.75">
      <c r="A7" s="86"/>
      <c r="B7" s="86"/>
      <c r="C7" s="86"/>
      <c r="D7" s="87" t="s">
        <v>69</v>
      </c>
      <c r="E7" s="87"/>
      <c r="F7" s="87"/>
      <c r="G7" s="87"/>
    </row>
    <row r="8" spans="1:7" ht="409.5" customHeight="1" hidden="1">
      <c r="A8" s="88"/>
      <c r="B8" s="88"/>
      <c r="C8" s="88"/>
      <c r="D8" s="88"/>
      <c r="E8" s="88"/>
      <c r="F8" s="88"/>
      <c r="G8" s="88"/>
    </row>
    <row r="9" spans="1:7" ht="12.75">
      <c r="A9" s="88"/>
      <c r="B9" s="88"/>
      <c r="C9" s="88"/>
      <c r="D9" s="88"/>
      <c r="E9" s="88"/>
      <c r="F9" s="88"/>
      <c r="G9" s="88"/>
    </row>
    <row r="10" spans="1:7" ht="12.75">
      <c r="A10" s="88"/>
      <c r="B10" s="88"/>
      <c r="C10" s="88"/>
      <c r="D10" s="88"/>
      <c r="E10" s="88"/>
      <c r="F10" s="88"/>
      <c r="G10" s="88"/>
    </row>
    <row r="11" spans="1:7" ht="12.75">
      <c r="A11" s="88"/>
      <c r="B11" s="88"/>
      <c r="C11" s="88"/>
      <c r="D11" s="88"/>
      <c r="E11" s="88"/>
      <c r="F11" s="88"/>
      <c r="G11" s="88"/>
    </row>
    <row r="12" spans="1:7" ht="12.75">
      <c r="A12" s="88"/>
      <c r="B12" s="88"/>
      <c r="C12" s="88"/>
      <c r="D12" s="88"/>
      <c r="E12" s="88"/>
      <c r="F12" s="88"/>
      <c r="G12" s="88"/>
    </row>
    <row r="13" spans="1:7" ht="12.75">
      <c r="A13" s="88"/>
      <c r="B13" s="88"/>
      <c r="C13" s="88"/>
      <c r="D13" s="88"/>
      <c r="E13" s="88"/>
      <c r="F13" s="88"/>
      <c r="G13" s="88"/>
    </row>
    <row r="14" spans="1:7" ht="12.75">
      <c r="A14" s="88"/>
      <c r="B14" s="88"/>
      <c r="C14" s="88"/>
      <c r="D14" s="88"/>
      <c r="E14" s="88"/>
      <c r="F14" s="88"/>
      <c r="G14" s="88"/>
    </row>
    <row r="15" spans="1:7" ht="12.75">
      <c r="A15" s="88"/>
      <c r="B15" s="88"/>
      <c r="C15" s="88"/>
      <c r="D15" s="88"/>
      <c r="E15" s="88"/>
      <c r="F15" s="88"/>
      <c r="G15" s="88"/>
    </row>
    <row r="16" spans="1:7" ht="12.75">
      <c r="A16" s="88"/>
      <c r="B16" s="88"/>
      <c r="C16" s="88"/>
      <c r="D16" s="88"/>
      <c r="E16" s="88"/>
      <c r="F16" s="88"/>
      <c r="G16" s="88"/>
    </row>
    <row r="17" spans="1:7" ht="12.75">
      <c r="A17" s="88"/>
      <c r="B17" s="88"/>
      <c r="C17" s="88"/>
      <c r="D17" s="88"/>
      <c r="E17" s="88"/>
      <c r="F17" s="88"/>
      <c r="G17" s="88"/>
    </row>
    <row r="18" spans="1:7" ht="12.75">
      <c r="A18" s="88"/>
      <c r="B18" s="88"/>
      <c r="C18" s="88"/>
      <c r="D18" s="88"/>
      <c r="E18" s="88"/>
      <c r="F18" s="88"/>
      <c r="G18" s="88"/>
    </row>
    <row r="19" spans="1:7" ht="12.75">
      <c r="A19" s="88"/>
      <c r="B19" s="88"/>
      <c r="C19" s="88"/>
      <c r="D19" s="88"/>
      <c r="E19" s="88"/>
      <c r="F19" s="88"/>
      <c r="G19" s="88"/>
    </row>
    <row r="20" spans="1:7" ht="12.75">
      <c r="A20" s="88"/>
      <c r="B20" s="88"/>
      <c r="C20" s="88"/>
      <c r="D20" s="88"/>
      <c r="E20" s="88"/>
      <c r="F20" s="88"/>
      <c r="G20" s="88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showZeros="0" workbookViewId="0" topLeftCell="A1">
      <pane xSplit="1" ySplit="6" topLeftCell="B103" activePane="bottomRight" state="frozen"/>
      <selection pane="bottomRight" activeCell="A58" sqref="A58:IV58"/>
    </sheetView>
  </sheetViews>
  <sheetFormatPr defaultColWidth="9.140625" defaultRowHeight="14.25" customHeight="1"/>
  <cols>
    <col min="1" max="1" width="5.8515625" style="50" bestFit="1" customWidth="1"/>
    <col min="2" max="2" width="7.140625" style="51" customWidth="1"/>
    <col min="3" max="3" width="44.00390625" style="50" bestFit="1" customWidth="1"/>
    <col min="4" max="4" width="13.57421875" style="1" customWidth="1"/>
    <col min="5" max="5" width="12.140625" style="1" bestFit="1" customWidth="1"/>
    <col min="6" max="6" width="10.28125" style="1" bestFit="1" customWidth="1"/>
    <col min="7" max="7" width="8.00390625" style="1" bestFit="1" customWidth="1"/>
    <col min="8" max="9" width="10.28125" style="1" bestFit="1" customWidth="1"/>
    <col min="10" max="10" width="5.8515625" style="50" bestFit="1" customWidth="1"/>
    <col min="11" max="11" width="6.28125" style="51" bestFit="1" customWidth="1"/>
    <col min="12" max="12" width="44.00390625" style="50" bestFit="1" customWidth="1"/>
    <col min="13" max="13" width="10.57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</v>
      </c>
      <c r="R3" s="21" t="s">
        <v>3</v>
      </c>
    </row>
    <row r="4" spans="1:18" ht="19.5" customHeight="1">
      <c r="A4" s="52" t="s">
        <v>5</v>
      </c>
      <c r="B4" s="53"/>
      <c r="C4" s="53"/>
      <c r="D4" s="53"/>
      <c r="E4" s="53"/>
      <c r="F4" s="53"/>
      <c r="G4" s="53"/>
      <c r="H4" s="53"/>
      <c r="I4" s="55"/>
      <c r="J4" s="8" t="s">
        <v>5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4" t="s">
        <v>269</v>
      </c>
      <c r="B5" s="54"/>
      <c r="C5" s="54"/>
      <c r="D5" s="52" t="s">
        <v>163</v>
      </c>
      <c r="E5" s="53"/>
      <c r="F5" s="55"/>
      <c r="G5" s="52" t="s">
        <v>270</v>
      </c>
      <c r="H5" s="53"/>
      <c r="I5" s="55"/>
      <c r="J5" s="54" t="s">
        <v>271</v>
      </c>
      <c r="K5" s="54"/>
      <c r="L5" s="54"/>
      <c r="M5" s="52" t="s">
        <v>163</v>
      </c>
      <c r="N5" s="53"/>
      <c r="O5" s="55"/>
      <c r="P5" s="52" t="s">
        <v>270</v>
      </c>
      <c r="Q5" s="53"/>
      <c r="R5" s="55"/>
    </row>
    <row r="6" spans="1:18" ht="17.25" customHeight="1">
      <c r="A6" s="56" t="s">
        <v>77</v>
      </c>
      <c r="B6" s="56" t="s">
        <v>78</v>
      </c>
      <c r="C6" s="56" t="s">
        <v>272</v>
      </c>
      <c r="D6" s="8" t="s">
        <v>75</v>
      </c>
      <c r="E6" s="8" t="s">
        <v>62</v>
      </c>
      <c r="F6" s="8" t="s">
        <v>63</v>
      </c>
      <c r="G6" s="8" t="s">
        <v>75</v>
      </c>
      <c r="H6" s="8" t="s">
        <v>62</v>
      </c>
      <c r="I6" s="8" t="s">
        <v>63</v>
      </c>
      <c r="J6" s="56" t="s">
        <v>77</v>
      </c>
      <c r="K6" s="56" t="s">
        <v>78</v>
      </c>
      <c r="L6" s="56" t="s">
        <v>272</v>
      </c>
      <c r="M6" s="8" t="s">
        <v>75</v>
      </c>
      <c r="N6" s="8" t="s">
        <v>62</v>
      </c>
      <c r="O6" s="8" t="s">
        <v>63</v>
      </c>
      <c r="P6" s="8" t="s">
        <v>75</v>
      </c>
      <c r="Q6" s="8" t="s">
        <v>62</v>
      </c>
      <c r="R6" s="8" t="s">
        <v>63</v>
      </c>
    </row>
    <row r="7" spans="1:18" ht="13.5">
      <c r="A7" s="56" t="s">
        <v>94</v>
      </c>
      <c r="B7" s="56" t="s">
        <v>95</v>
      </c>
      <c r="C7" s="56" t="s">
        <v>96</v>
      </c>
      <c r="D7" s="56" t="s">
        <v>97</v>
      </c>
      <c r="E7" s="56" t="s">
        <v>98</v>
      </c>
      <c r="F7" s="56" t="s">
        <v>99</v>
      </c>
      <c r="G7" s="56" t="s">
        <v>100</v>
      </c>
      <c r="H7" s="56" t="s">
        <v>101</v>
      </c>
      <c r="I7" s="56" t="s">
        <v>102</v>
      </c>
      <c r="J7" s="56" t="s">
        <v>103</v>
      </c>
      <c r="K7" s="56" t="s">
        <v>104</v>
      </c>
      <c r="L7" s="56" t="s">
        <v>105</v>
      </c>
      <c r="M7" s="56" t="s">
        <v>106</v>
      </c>
      <c r="N7" s="56" t="s">
        <v>107</v>
      </c>
      <c r="O7" s="56" t="s">
        <v>108</v>
      </c>
      <c r="P7" s="56" t="s">
        <v>109</v>
      </c>
      <c r="Q7" s="56" t="s">
        <v>110</v>
      </c>
      <c r="R7" s="56" t="s">
        <v>111</v>
      </c>
    </row>
    <row r="8" spans="1:18" s="48" customFormat="1" ht="13.5">
      <c r="A8" s="57" t="s">
        <v>273</v>
      </c>
      <c r="B8" s="57" t="s">
        <v>274</v>
      </c>
      <c r="C8" s="58" t="s">
        <v>275</v>
      </c>
      <c r="D8" s="59">
        <f aca="true" t="shared" si="0" ref="D8:I8">SUM(D9:D12)</f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7" t="s">
        <v>276</v>
      </c>
      <c r="K8" s="57" t="s">
        <v>274</v>
      </c>
      <c r="L8" s="58" t="s">
        <v>178</v>
      </c>
      <c r="M8" s="63">
        <f>SUM(M9:M21)</f>
        <v>2876.74</v>
      </c>
      <c r="N8" s="63">
        <f aca="true" t="shared" si="1" ref="M8:R8">SUM(N9:N21)</f>
        <v>2876.74</v>
      </c>
      <c r="O8" s="63">
        <f t="shared" si="1"/>
        <v>0</v>
      </c>
      <c r="P8" s="63">
        <f t="shared" si="1"/>
        <v>0</v>
      </c>
      <c r="Q8" s="63">
        <f t="shared" si="1"/>
        <v>0</v>
      </c>
      <c r="R8" s="63">
        <f t="shared" si="1"/>
        <v>0</v>
      </c>
    </row>
    <row r="9" spans="1:18" ht="13.5">
      <c r="A9" s="60"/>
      <c r="B9" s="60" t="s">
        <v>179</v>
      </c>
      <c r="C9" s="61" t="s">
        <v>277</v>
      </c>
      <c r="D9" s="62">
        <f>SUM(E9:F9)</f>
        <v>0</v>
      </c>
      <c r="E9" s="62"/>
      <c r="F9" s="62"/>
      <c r="G9" s="62">
        <f>H9+I9</f>
        <v>0</v>
      </c>
      <c r="H9" s="62"/>
      <c r="I9" s="62"/>
      <c r="J9" s="60"/>
      <c r="K9" s="60" t="s">
        <v>179</v>
      </c>
      <c r="L9" s="61" t="s">
        <v>278</v>
      </c>
      <c r="M9" s="64">
        <f>N9+O9</f>
        <v>826.85</v>
      </c>
      <c r="N9" s="64">
        <v>826.85</v>
      </c>
      <c r="O9" s="64"/>
      <c r="P9" s="64">
        <f>Q9+R9</f>
        <v>0</v>
      </c>
      <c r="Q9" s="64"/>
      <c r="R9" s="64"/>
    </row>
    <row r="10" spans="1:18" ht="13.5">
      <c r="A10" s="60"/>
      <c r="B10" s="60" t="s">
        <v>181</v>
      </c>
      <c r="C10" s="61" t="s">
        <v>82</v>
      </c>
      <c r="D10" s="62">
        <f>SUM(E10:F10)</f>
        <v>0</v>
      </c>
      <c r="E10" s="62"/>
      <c r="F10" s="62"/>
      <c r="G10" s="62">
        <f>H10+I10</f>
        <v>0</v>
      </c>
      <c r="H10" s="62"/>
      <c r="I10" s="62"/>
      <c r="J10" s="60"/>
      <c r="K10" s="60" t="s">
        <v>181</v>
      </c>
      <c r="L10" s="61" t="s">
        <v>279</v>
      </c>
      <c r="M10" s="64">
        <f aca="true" t="shared" si="2" ref="M10:M21">N10+O10</f>
        <v>479.08</v>
      </c>
      <c r="N10" s="64">
        <v>479.08</v>
      </c>
      <c r="O10" s="64"/>
      <c r="P10" s="64">
        <f aca="true" t="shared" si="3" ref="P10:P21">Q10+R10</f>
        <v>0</v>
      </c>
      <c r="Q10" s="64"/>
      <c r="R10" s="64"/>
    </row>
    <row r="11" spans="1:18" ht="13.5">
      <c r="A11" s="60"/>
      <c r="B11" s="60" t="s">
        <v>183</v>
      </c>
      <c r="C11" s="61" t="s">
        <v>83</v>
      </c>
      <c r="D11" s="62">
        <f>SUM(E11:F11)</f>
        <v>0</v>
      </c>
      <c r="E11" s="62"/>
      <c r="F11" s="62"/>
      <c r="G11" s="62">
        <f>H11+I11</f>
        <v>0</v>
      </c>
      <c r="H11" s="62"/>
      <c r="I11" s="62"/>
      <c r="J11" s="60"/>
      <c r="K11" s="60" t="s">
        <v>183</v>
      </c>
      <c r="L11" s="61" t="s">
        <v>280</v>
      </c>
      <c r="M11" s="64">
        <f t="shared" si="2"/>
        <v>376.56</v>
      </c>
      <c r="N11" s="64">
        <v>376.56</v>
      </c>
      <c r="O11" s="64"/>
      <c r="P11" s="64">
        <f t="shared" si="3"/>
        <v>0</v>
      </c>
      <c r="Q11" s="64"/>
      <c r="R11" s="64"/>
    </row>
    <row r="12" spans="1:18" ht="13.5">
      <c r="A12" s="60"/>
      <c r="B12" s="60" t="s">
        <v>203</v>
      </c>
      <c r="C12" s="61" t="s">
        <v>85</v>
      </c>
      <c r="D12" s="62">
        <f>SUM(E12:F12)</f>
        <v>0</v>
      </c>
      <c r="E12" s="62"/>
      <c r="F12" s="62"/>
      <c r="G12" s="62">
        <f>H12+I12</f>
        <v>0</v>
      </c>
      <c r="H12" s="62"/>
      <c r="I12" s="62"/>
      <c r="J12" s="60"/>
      <c r="K12" s="60" t="s">
        <v>185</v>
      </c>
      <c r="L12" s="61" t="s">
        <v>281</v>
      </c>
      <c r="M12" s="64">
        <f t="shared" si="2"/>
        <v>0</v>
      </c>
      <c r="N12" s="64"/>
      <c r="O12" s="64"/>
      <c r="P12" s="64">
        <f t="shared" si="3"/>
        <v>0</v>
      </c>
      <c r="Q12" s="64"/>
      <c r="R12" s="64"/>
    </row>
    <row r="13" spans="1:18" ht="13.5">
      <c r="A13" s="57" t="s">
        <v>282</v>
      </c>
      <c r="B13" s="57" t="s">
        <v>274</v>
      </c>
      <c r="C13" s="58" t="s">
        <v>283</v>
      </c>
      <c r="D13" s="59">
        <f aca="true" t="shared" si="4" ref="D13:I13">SUM(D14:D23)</f>
        <v>0</v>
      </c>
      <c r="E13" s="59">
        <f t="shared" si="4"/>
        <v>0</v>
      </c>
      <c r="F13" s="59">
        <f t="shared" si="4"/>
        <v>0</v>
      </c>
      <c r="G13" s="59">
        <f t="shared" si="4"/>
        <v>0</v>
      </c>
      <c r="H13" s="59">
        <f t="shared" si="4"/>
        <v>0</v>
      </c>
      <c r="I13" s="59">
        <f t="shared" si="4"/>
        <v>0</v>
      </c>
      <c r="J13" s="60"/>
      <c r="K13" s="60" t="s">
        <v>187</v>
      </c>
      <c r="L13" s="61" t="s">
        <v>284</v>
      </c>
      <c r="M13" s="64">
        <f t="shared" si="2"/>
        <v>442.63</v>
      </c>
      <c r="N13" s="64">
        <v>442.63</v>
      </c>
      <c r="O13" s="64"/>
      <c r="P13" s="64">
        <f t="shared" si="3"/>
        <v>0</v>
      </c>
      <c r="Q13" s="64"/>
      <c r="R13" s="64"/>
    </row>
    <row r="14" spans="1:18" ht="13.5">
      <c r="A14" s="60"/>
      <c r="B14" s="60" t="s">
        <v>179</v>
      </c>
      <c r="C14" s="61" t="s">
        <v>285</v>
      </c>
      <c r="D14" s="62">
        <f aca="true" t="shared" si="5" ref="D13:D44">SUM(E14:F14)</f>
        <v>0</v>
      </c>
      <c r="E14" s="62"/>
      <c r="F14" s="62"/>
      <c r="G14" s="62">
        <f>H14+I14</f>
        <v>0</v>
      </c>
      <c r="H14" s="62"/>
      <c r="I14" s="62"/>
      <c r="J14" s="60"/>
      <c r="K14" s="60" t="s">
        <v>189</v>
      </c>
      <c r="L14" s="61" t="s">
        <v>286</v>
      </c>
      <c r="M14" s="64">
        <f t="shared" si="2"/>
        <v>270.45</v>
      </c>
      <c r="N14" s="64">
        <v>270.45</v>
      </c>
      <c r="O14" s="64"/>
      <c r="P14" s="64">
        <f t="shared" si="3"/>
        <v>0</v>
      </c>
      <c r="Q14" s="64"/>
      <c r="R14" s="64"/>
    </row>
    <row r="15" spans="1:18" ht="13.5">
      <c r="A15" s="60"/>
      <c r="B15" s="60" t="s">
        <v>181</v>
      </c>
      <c r="C15" s="61" t="s">
        <v>287</v>
      </c>
      <c r="D15" s="62">
        <f t="shared" si="5"/>
        <v>0</v>
      </c>
      <c r="E15" s="62"/>
      <c r="F15" s="62"/>
      <c r="G15" s="62">
        <f aca="true" t="shared" si="6" ref="G15:G46">H15+I15</f>
        <v>0</v>
      </c>
      <c r="H15" s="62"/>
      <c r="I15" s="62"/>
      <c r="J15" s="60"/>
      <c r="K15" s="60" t="s">
        <v>191</v>
      </c>
      <c r="L15" s="61" t="s">
        <v>288</v>
      </c>
      <c r="M15" s="64">
        <f t="shared" si="2"/>
        <v>0</v>
      </c>
      <c r="N15" s="64"/>
      <c r="O15" s="64"/>
      <c r="P15" s="64">
        <f t="shared" si="3"/>
        <v>0</v>
      </c>
      <c r="Q15" s="64"/>
      <c r="R15" s="64"/>
    </row>
    <row r="16" spans="1:18" ht="13.5">
      <c r="A16" s="60"/>
      <c r="B16" s="60" t="s">
        <v>183</v>
      </c>
      <c r="C16" s="61" t="s">
        <v>289</v>
      </c>
      <c r="D16" s="62">
        <f t="shared" si="5"/>
        <v>0</v>
      </c>
      <c r="E16" s="62"/>
      <c r="F16" s="62"/>
      <c r="G16" s="62">
        <f t="shared" si="6"/>
        <v>0</v>
      </c>
      <c r="H16" s="62"/>
      <c r="I16" s="62"/>
      <c r="J16" s="60"/>
      <c r="K16" s="60" t="s">
        <v>193</v>
      </c>
      <c r="L16" s="61" t="s">
        <v>290</v>
      </c>
      <c r="M16" s="64">
        <f t="shared" si="2"/>
        <v>152.14</v>
      </c>
      <c r="N16" s="64">
        <v>152.14</v>
      </c>
      <c r="O16" s="64"/>
      <c r="P16" s="64">
        <f t="shared" si="3"/>
        <v>0</v>
      </c>
      <c r="Q16" s="64"/>
      <c r="R16" s="64"/>
    </row>
    <row r="17" spans="1:18" ht="13.5">
      <c r="A17" s="60"/>
      <c r="B17" s="60" t="s">
        <v>209</v>
      </c>
      <c r="C17" s="61" t="s">
        <v>291</v>
      </c>
      <c r="D17" s="62">
        <f t="shared" si="5"/>
        <v>0</v>
      </c>
      <c r="E17" s="62"/>
      <c r="F17" s="62"/>
      <c r="G17" s="62">
        <f t="shared" si="6"/>
        <v>0</v>
      </c>
      <c r="H17" s="62"/>
      <c r="I17" s="62"/>
      <c r="J17" s="60"/>
      <c r="K17" s="60" t="s">
        <v>195</v>
      </c>
      <c r="L17" s="61" t="s">
        <v>292</v>
      </c>
      <c r="M17" s="64">
        <f t="shared" si="2"/>
        <v>104.39</v>
      </c>
      <c r="N17" s="64">
        <v>104.39</v>
      </c>
      <c r="O17" s="64"/>
      <c r="P17" s="64">
        <f t="shared" si="3"/>
        <v>0</v>
      </c>
      <c r="Q17" s="64"/>
      <c r="R17" s="64"/>
    </row>
    <row r="18" spans="1:18" ht="13.5">
      <c r="A18" s="60"/>
      <c r="B18" s="60" t="s">
        <v>211</v>
      </c>
      <c r="C18" s="61" t="s">
        <v>293</v>
      </c>
      <c r="D18" s="62">
        <f t="shared" si="5"/>
        <v>0</v>
      </c>
      <c r="E18" s="62"/>
      <c r="F18" s="62"/>
      <c r="G18" s="62">
        <f t="shared" si="6"/>
        <v>0</v>
      </c>
      <c r="H18" s="62"/>
      <c r="I18" s="62"/>
      <c r="J18" s="60"/>
      <c r="K18" s="60" t="s">
        <v>197</v>
      </c>
      <c r="L18" s="61" t="s">
        <v>294</v>
      </c>
      <c r="M18" s="64">
        <f t="shared" si="2"/>
        <v>21.78</v>
      </c>
      <c r="N18" s="64">
        <v>21.78</v>
      </c>
      <c r="O18" s="64"/>
      <c r="P18" s="64">
        <f t="shared" si="3"/>
        <v>0</v>
      </c>
      <c r="Q18" s="64"/>
      <c r="R18" s="64"/>
    </row>
    <row r="19" spans="1:18" ht="13.5">
      <c r="A19" s="60"/>
      <c r="B19" s="60" t="s">
        <v>185</v>
      </c>
      <c r="C19" s="61" t="s">
        <v>89</v>
      </c>
      <c r="D19" s="62">
        <f t="shared" si="5"/>
        <v>0</v>
      </c>
      <c r="E19" s="62"/>
      <c r="F19" s="62"/>
      <c r="G19" s="62">
        <f t="shared" si="6"/>
        <v>0</v>
      </c>
      <c r="H19" s="62"/>
      <c r="I19" s="62"/>
      <c r="J19" s="60"/>
      <c r="K19" s="60" t="s">
        <v>199</v>
      </c>
      <c r="L19" s="61" t="s">
        <v>83</v>
      </c>
      <c r="M19" s="64">
        <f t="shared" si="2"/>
        <v>202.86</v>
      </c>
      <c r="N19" s="64">
        <v>202.86</v>
      </c>
      <c r="O19" s="64"/>
      <c r="P19" s="64">
        <f t="shared" si="3"/>
        <v>0</v>
      </c>
      <c r="Q19" s="64"/>
      <c r="R19" s="64"/>
    </row>
    <row r="20" spans="1:18" ht="13.5">
      <c r="A20" s="60"/>
      <c r="B20" s="60" t="s">
        <v>187</v>
      </c>
      <c r="C20" s="61" t="s">
        <v>295</v>
      </c>
      <c r="D20" s="62">
        <f t="shared" si="5"/>
        <v>0</v>
      </c>
      <c r="E20" s="62"/>
      <c r="F20" s="62"/>
      <c r="G20" s="62">
        <f t="shared" si="6"/>
        <v>0</v>
      </c>
      <c r="H20" s="62"/>
      <c r="I20" s="62"/>
      <c r="J20" s="60"/>
      <c r="K20" s="60" t="s">
        <v>201</v>
      </c>
      <c r="L20" s="61" t="s">
        <v>296</v>
      </c>
      <c r="M20" s="64">
        <f t="shared" si="2"/>
        <v>0</v>
      </c>
      <c r="N20" s="64"/>
      <c r="O20" s="64"/>
      <c r="P20" s="64">
        <f t="shared" si="3"/>
        <v>0</v>
      </c>
      <c r="Q20" s="64"/>
      <c r="R20" s="64"/>
    </row>
    <row r="21" spans="1:18" ht="13.5">
      <c r="A21" s="60"/>
      <c r="B21" s="60" t="s">
        <v>189</v>
      </c>
      <c r="C21" s="61" t="s">
        <v>297</v>
      </c>
      <c r="D21" s="62">
        <f t="shared" si="5"/>
        <v>0</v>
      </c>
      <c r="E21" s="62"/>
      <c r="F21" s="62"/>
      <c r="G21" s="62">
        <f t="shared" si="6"/>
        <v>0</v>
      </c>
      <c r="H21" s="62"/>
      <c r="I21" s="62"/>
      <c r="J21" s="60"/>
      <c r="K21" s="60" t="s">
        <v>203</v>
      </c>
      <c r="L21" s="61" t="s">
        <v>85</v>
      </c>
      <c r="M21" s="64">
        <f t="shared" si="2"/>
        <v>0</v>
      </c>
      <c r="N21" s="64"/>
      <c r="O21" s="64"/>
      <c r="P21" s="64">
        <f t="shared" si="3"/>
        <v>0</v>
      </c>
      <c r="Q21" s="64"/>
      <c r="R21" s="64"/>
    </row>
    <row r="22" spans="1:18" ht="13.5">
      <c r="A22" s="60"/>
      <c r="B22" s="60" t="s">
        <v>191</v>
      </c>
      <c r="C22" s="61" t="s">
        <v>298</v>
      </c>
      <c r="D22" s="62">
        <f t="shared" si="5"/>
        <v>0</v>
      </c>
      <c r="E22" s="62"/>
      <c r="F22" s="62"/>
      <c r="G22" s="62">
        <f t="shared" si="6"/>
        <v>0</v>
      </c>
      <c r="H22" s="62"/>
      <c r="I22" s="62"/>
      <c r="J22" s="57" t="s">
        <v>299</v>
      </c>
      <c r="K22" s="57" t="s">
        <v>274</v>
      </c>
      <c r="L22" s="58" t="s">
        <v>205</v>
      </c>
      <c r="M22" s="63">
        <f aca="true" t="shared" si="7" ref="M22:M53">N22+O22</f>
        <v>14.99</v>
      </c>
      <c r="N22" s="63">
        <f>SUM(N23:N49)</f>
        <v>14.99</v>
      </c>
      <c r="O22" s="63">
        <f>SUM(O23:O49)</f>
        <v>0</v>
      </c>
      <c r="P22" s="63">
        <f aca="true" t="shared" si="8" ref="P22:P53">Q22+R22</f>
        <v>0</v>
      </c>
      <c r="Q22" s="63">
        <f>SUM(Q23:Q49)</f>
        <v>0</v>
      </c>
      <c r="R22" s="63">
        <f>SUM(R23:R49)</f>
        <v>0</v>
      </c>
    </row>
    <row r="23" spans="1:18" ht="13.5">
      <c r="A23" s="60"/>
      <c r="B23" s="60" t="s">
        <v>203</v>
      </c>
      <c r="C23" s="61" t="s">
        <v>300</v>
      </c>
      <c r="D23" s="62">
        <f t="shared" si="5"/>
        <v>0</v>
      </c>
      <c r="E23" s="62"/>
      <c r="F23" s="62"/>
      <c r="G23" s="62">
        <f t="shared" si="6"/>
        <v>0</v>
      </c>
      <c r="H23" s="62"/>
      <c r="I23" s="62"/>
      <c r="J23" s="60"/>
      <c r="K23" s="60" t="s">
        <v>179</v>
      </c>
      <c r="L23" s="61" t="s">
        <v>301</v>
      </c>
      <c r="M23" s="64">
        <f t="shared" si="7"/>
        <v>3.78</v>
      </c>
      <c r="N23" s="64">
        <v>3.78</v>
      </c>
      <c r="O23" s="64"/>
      <c r="P23" s="64">
        <f t="shared" si="8"/>
        <v>0</v>
      </c>
      <c r="Q23" s="64"/>
      <c r="R23" s="64"/>
    </row>
    <row r="24" spans="1:18" ht="13.5">
      <c r="A24" s="57" t="s">
        <v>302</v>
      </c>
      <c r="B24" s="57" t="s">
        <v>274</v>
      </c>
      <c r="C24" s="58" t="s">
        <v>303</v>
      </c>
      <c r="D24" s="59">
        <f t="shared" si="5"/>
        <v>0</v>
      </c>
      <c r="E24" s="59">
        <f>SUM(E25:E31)</f>
        <v>0</v>
      </c>
      <c r="F24" s="59">
        <f>SUM(F25:F31)</f>
        <v>0</v>
      </c>
      <c r="G24" s="59">
        <f t="shared" si="6"/>
        <v>0</v>
      </c>
      <c r="H24" s="59">
        <f>SUM(H25:H31)</f>
        <v>0</v>
      </c>
      <c r="I24" s="59">
        <f>SUM(I25:I31)</f>
        <v>0</v>
      </c>
      <c r="J24" s="60"/>
      <c r="K24" s="60" t="s">
        <v>181</v>
      </c>
      <c r="L24" s="61" t="s">
        <v>304</v>
      </c>
      <c r="M24" s="64">
        <f t="shared" si="7"/>
        <v>0</v>
      </c>
      <c r="N24" s="64"/>
      <c r="O24" s="64"/>
      <c r="P24" s="64">
        <f t="shared" si="8"/>
        <v>0</v>
      </c>
      <c r="Q24" s="64"/>
      <c r="R24" s="64"/>
    </row>
    <row r="25" spans="1:18" ht="13.5">
      <c r="A25" s="60"/>
      <c r="B25" s="60" t="s">
        <v>179</v>
      </c>
      <c r="C25" s="61" t="s">
        <v>305</v>
      </c>
      <c r="D25" s="62">
        <f t="shared" si="5"/>
        <v>0</v>
      </c>
      <c r="E25" s="62"/>
      <c r="F25" s="62"/>
      <c r="G25" s="62">
        <f t="shared" si="6"/>
        <v>0</v>
      </c>
      <c r="H25" s="62"/>
      <c r="I25" s="62"/>
      <c r="J25" s="60"/>
      <c r="K25" s="60" t="s">
        <v>183</v>
      </c>
      <c r="L25" s="61" t="s">
        <v>306</v>
      </c>
      <c r="M25" s="64">
        <f t="shared" si="7"/>
        <v>0</v>
      </c>
      <c r="N25" s="64"/>
      <c r="O25" s="64"/>
      <c r="P25" s="64">
        <f t="shared" si="8"/>
        <v>0</v>
      </c>
      <c r="Q25" s="64"/>
      <c r="R25" s="64"/>
    </row>
    <row r="26" spans="1:18" ht="13.5">
      <c r="A26" s="60"/>
      <c r="B26" s="60" t="s">
        <v>181</v>
      </c>
      <c r="C26" s="61" t="s">
        <v>307</v>
      </c>
      <c r="D26" s="62">
        <f t="shared" si="5"/>
        <v>0</v>
      </c>
      <c r="E26" s="62"/>
      <c r="F26" s="62"/>
      <c r="G26" s="62">
        <f t="shared" si="6"/>
        <v>0</v>
      </c>
      <c r="H26" s="62"/>
      <c r="I26" s="62"/>
      <c r="J26" s="60"/>
      <c r="K26" s="60" t="s">
        <v>209</v>
      </c>
      <c r="L26" s="61" t="s">
        <v>308</v>
      </c>
      <c r="M26" s="64">
        <f t="shared" si="7"/>
        <v>0</v>
      </c>
      <c r="N26" s="64"/>
      <c r="O26" s="64"/>
      <c r="P26" s="64">
        <f t="shared" si="8"/>
        <v>0</v>
      </c>
      <c r="Q26" s="64"/>
      <c r="R26" s="64"/>
    </row>
    <row r="27" spans="1:18" ht="13.5">
      <c r="A27" s="60"/>
      <c r="B27" s="60" t="s">
        <v>183</v>
      </c>
      <c r="C27" s="61" t="s">
        <v>309</v>
      </c>
      <c r="D27" s="62">
        <f t="shared" si="5"/>
        <v>0</v>
      </c>
      <c r="E27" s="62"/>
      <c r="F27" s="62"/>
      <c r="G27" s="62">
        <f t="shared" si="6"/>
        <v>0</v>
      </c>
      <c r="H27" s="62"/>
      <c r="I27" s="62"/>
      <c r="J27" s="60"/>
      <c r="K27" s="60" t="s">
        <v>211</v>
      </c>
      <c r="L27" s="61" t="s">
        <v>310</v>
      </c>
      <c r="M27" s="64">
        <f t="shared" si="7"/>
        <v>0</v>
      </c>
      <c r="N27" s="64"/>
      <c r="O27" s="64"/>
      <c r="P27" s="64">
        <f t="shared" si="8"/>
        <v>0</v>
      </c>
      <c r="Q27" s="64"/>
      <c r="R27" s="64"/>
    </row>
    <row r="28" spans="1:18" ht="13.5">
      <c r="A28" s="60"/>
      <c r="B28" s="60" t="s">
        <v>211</v>
      </c>
      <c r="C28" s="61" t="s">
        <v>311</v>
      </c>
      <c r="D28" s="62">
        <f t="shared" si="5"/>
        <v>0</v>
      </c>
      <c r="E28" s="62"/>
      <c r="F28" s="62"/>
      <c r="G28" s="62">
        <f t="shared" si="6"/>
        <v>0</v>
      </c>
      <c r="H28" s="62"/>
      <c r="I28" s="62"/>
      <c r="J28" s="60"/>
      <c r="K28" s="60" t="s">
        <v>185</v>
      </c>
      <c r="L28" s="61" t="s">
        <v>312</v>
      </c>
      <c r="M28" s="64">
        <f t="shared" si="7"/>
        <v>0</v>
      </c>
      <c r="N28" s="64"/>
      <c r="O28" s="64"/>
      <c r="P28" s="64">
        <f t="shared" si="8"/>
        <v>0</v>
      </c>
      <c r="Q28" s="64"/>
      <c r="R28" s="64"/>
    </row>
    <row r="29" spans="1:18" ht="13.5">
      <c r="A29" s="60"/>
      <c r="B29" s="60" t="s">
        <v>185</v>
      </c>
      <c r="C29" s="61" t="s">
        <v>313</v>
      </c>
      <c r="D29" s="62">
        <f t="shared" si="5"/>
        <v>0</v>
      </c>
      <c r="E29" s="62"/>
      <c r="F29" s="62"/>
      <c r="G29" s="62">
        <f t="shared" si="6"/>
        <v>0</v>
      </c>
      <c r="H29" s="62"/>
      <c r="I29" s="62"/>
      <c r="J29" s="60"/>
      <c r="K29" s="60" t="s">
        <v>187</v>
      </c>
      <c r="L29" s="61" t="s">
        <v>314</v>
      </c>
      <c r="M29" s="64">
        <f t="shared" si="7"/>
        <v>0</v>
      </c>
      <c r="N29" s="64"/>
      <c r="O29" s="64"/>
      <c r="P29" s="64">
        <f t="shared" si="8"/>
        <v>0</v>
      </c>
      <c r="Q29" s="64"/>
      <c r="R29" s="64"/>
    </row>
    <row r="30" spans="1:18" ht="13.5">
      <c r="A30" s="60"/>
      <c r="B30" s="60" t="s">
        <v>187</v>
      </c>
      <c r="C30" s="61" t="s">
        <v>315</v>
      </c>
      <c r="D30" s="62">
        <f t="shared" si="5"/>
        <v>0</v>
      </c>
      <c r="E30" s="62"/>
      <c r="F30" s="62"/>
      <c r="G30" s="62">
        <f t="shared" si="6"/>
        <v>0</v>
      </c>
      <c r="H30" s="62"/>
      <c r="I30" s="62"/>
      <c r="J30" s="60"/>
      <c r="K30" s="60" t="s">
        <v>189</v>
      </c>
      <c r="L30" s="61" t="s">
        <v>316</v>
      </c>
      <c r="M30" s="64">
        <f t="shared" si="7"/>
        <v>0</v>
      </c>
      <c r="N30" s="64"/>
      <c r="O30" s="64"/>
      <c r="P30" s="64">
        <f t="shared" si="8"/>
        <v>0</v>
      </c>
      <c r="Q30" s="64"/>
      <c r="R30" s="64"/>
    </row>
    <row r="31" spans="1:18" ht="13.5">
      <c r="A31" s="60"/>
      <c r="B31" s="60" t="s">
        <v>203</v>
      </c>
      <c r="C31" s="61" t="s">
        <v>317</v>
      </c>
      <c r="D31" s="62">
        <f t="shared" si="5"/>
        <v>0</v>
      </c>
      <c r="E31" s="62"/>
      <c r="F31" s="62"/>
      <c r="G31" s="62">
        <f t="shared" si="6"/>
        <v>0</v>
      </c>
      <c r="H31" s="62"/>
      <c r="I31" s="62"/>
      <c r="J31" s="60"/>
      <c r="K31" s="60" t="s">
        <v>191</v>
      </c>
      <c r="L31" s="61" t="s">
        <v>318</v>
      </c>
      <c r="M31" s="64">
        <f t="shared" si="7"/>
        <v>0</v>
      </c>
      <c r="N31" s="64"/>
      <c r="O31" s="64"/>
      <c r="P31" s="64">
        <f t="shared" si="8"/>
        <v>0</v>
      </c>
      <c r="Q31" s="64"/>
      <c r="R31" s="64"/>
    </row>
    <row r="32" spans="1:18" ht="13.5">
      <c r="A32" s="57" t="s">
        <v>319</v>
      </c>
      <c r="B32" s="57" t="s">
        <v>274</v>
      </c>
      <c r="C32" s="58" t="s">
        <v>320</v>
      </c>
      <c r="D32" s="59">
        <f t="shared" si="5"/>
        <v>0</v>
      </c>
      <c r="E32" s="59">
        <f>SUM(E33:E38)</f>
        <v>0</v>
      </c>
      <c r="F32" s="59">
        <f>SUM(F33:F38)</f>
        <v>0</v>
      </c>
      <c r="G32" s="59">
        <f t="shared" si="6"/>
        <v>0</v>
      </c>
      <c r="H32" s="59">
        <f>SUM(H33:H38)</f>
        <v>0</v>
      </c>
      <c r="I32" s="59">
        <f>SUM(I33:I38)</f>
        <v>0</v>
      </c>
      <c r="J32" s="57"/>
      <c r="K32" s="60" t="s">
        <v>195</v>
      </c>
      <c r="L32" s="61" t="s">
        <v>321</v>
      </c>
      <c r="M32" s="64">
        <f t="shared" si="7"/>
        <v>0</v>
      </c>
      <c r="N32" s="64"/>
      <c r="O32" s="64"/>
      <c r="P32" s="64">
        <f t="shared" si="8"/>
        <v>0</v>
      </c>
      <c r="Q32" s="64"/>
      <c r="R32" s="64"/>
    </row>
    <row r="33" spans="1:18" ht="13.5">
      <c r="A33" s="60"/>
      <c r="B33" s="60" t="s">
        <v>179</v>
      </c>
      <c r="C33" s="61" t="s">
        <v>305</v>
      </c>
      <c r="D33" s="62">
        <f t="shared" si="5"/>
        <v>0</v>
      </c>
      <c r="E33" s="62"/>
      <c r="F33" s="62"/>
      <c r="G33" s="62">
        <f t="shared" si="6"/>
        <v>0</v>
      </c>
      <c r="H33" s="62"/>
      <c r="I33" s="62"/>
      <c r="J33" s="60"/>
      <c r="K33" s="60" t="s">
        <v>197</v>
      </c>
      <c r="L33" s="61" t="s">
        <v>295</v>
      </c>
      <c r="M33" s="64">
        <f t="shared" si="7"/>
        <v>0</v>
      </c>
      <c r="N33" s="64"/>
      <c r="O33" s="64"/>
      <c r="P33" s="64">
        <f t="shared" si="8"/>
        <v>0</v>
      </c>
      <c r="Q33" s="64"/>
      <c r="R33" s="64"/>
    </row>
    <row r="34" spans="1:18" ht="13.5">
      <c r="A34" s="60"/>
      <c r="B34" s="60" t="s">
        <v>181</v>
      </c>
      <c r="C34" s="61" t="s">
        <v>307</v>
      </c>
      <c r="D34" s="62">
        <f t="shared" si="5"/>
        <v>0</v>
      </c>
      <c r="E34" s="62"/>
      <c r="F34" s="62"/>
      <c r="G34" s="62">
        <f t="shared" si="6"/>
        <v>0</v>
      </c>
      <c r="H34" s="62"/>
      <c r="I34" s="62"/>
      <c r="J34" s="60"/>
      <c r="K34" s="60" t="s">
        <v>199</v>
      </c>
      <c r="L34" s="61" t="s">
        <v>298</v>
      </c>
      <c r="M34" s="64">
        <f t="shared" si="7"/>
        <v>0</v>
      </c>
      <c r="N34" s="64"/>
      <c r="O34" s="64"/>
      <c r="P34" s="64">
        <f t="shared" si="8"/>
        <v>0</v>
      </c>
      <c r="Q34" s="64"/>
      <c r="R34" s="64"/>
    </row>
    <row r="35" spans="1:18" ht="13.5">
      <c r="A35" s="60"/>
      <c r="B35" s="60" t="s">
        <v>183</v>
      </c>
      <c r="C35" s="61" t="s">
        <v>309</v>
      </c>
      <c r="D35" s="62">
        <f t="shared" si="5"/>
        <v>0</v>
      </c>
      <c r="E35" s="62"/>
      <c r="F35" s="62"/>
      <c r="G35" s="62">
        <f t="shared" si="6"/>
        <v>0</v>
      </c>
      <c r="H35" s="62"/>
      <c r="I35" s="62"/>
      <c r="J35" s="60"/>
      <c r="K35" s="60" t="s">
        <v>201</v>
      </c>
      <c r="L35" s="61" t="s">
        <v>322</v>
      </c>
      <c r="M35" s="64">
        <f t="shared" si="7"/>
        <v>0</v>
      </c>
      <c r="N35" s="64"/>
      <c r="O35" s="64"/>
      <c r="P35" s="64">
        <f t="shared" si="8"/>
        <v>0</v>
      </c>
      <c r="Q35" s="64"/>
      <c r="R35" s="64"/>
    </row>
    <row r="36" spans="1:18" ht="13.5">
      <c r="A36" s="60"/>
      <c r="B36" s="60" t="s">
        <v>209</v>
      </c>
      <c r="C36" s="61" t="s">
        <v>313</v>
      </c>
      <c r="D36" s="62">
        <f t="shared" si="5"/>
        <v>0</v>
      </c>
      <c r="E36" s="62"/>
      <c r="F36" s="62"/>
      <c r="G36" s="62">
        <f t="shared" si="6"/>
        <v>0</v>
      </c>
      <c r="H36" s="62"/>
      <c r="I36" s="62"/>
      <c r="J36" s="60"/>
      <c r="K36" s="60" t="s">
        <v>221</v>
      </c>
      <c r="L36" s="61" t="s">
        <v>287</v>
      </c>
      <c r="M36" s="64">
        <f t="shared" si="7"/>
        <v>0</v>
      </c>
      <c r="N36" s="64"/>
      <c r="O36" s="64"/>
      <c r="P36" s="64">
        <f t="shared" si="8"/>
        <v>0</v>
      </c>
      <c r="Q36" s="64"/>
      <c r="R36" s="64"/>
    </row>
    <row r="37" spans="1:18" ht="13.5">
      <c r="A37" s="60"/>
      <c r="B37" s="60" t="s">
        <v>211</v>
      </c>
      <c r="C37" s="61" t="s">
        <v>315</v>
      </c>
      <c r="D37" s="62">
        <f t="shared" si="5"/>
        <v>0</v>
      </c>
      <c r="E37" s="62"/>
      <c r="F37" s="62"/>
      <c r="G37" s="62">
        <f t="shared" si="6"/>
        <v>0</v>
      </c>
      <c r="H37" s="62"/>
      <c r="I37" s="62"/>
      <c r="J37" s="60"/>
      <c r="K37" s="60" t="s">
        <v>223</v>
      </c>
      <c r="L37" s="61" t="s">
        <v>289</v>
      </c>
      <c r="M37" s="64">
        <f t="shared" si="7"/>
        <v>0</v>
      </c>
      <c r="N37" s="64"/>
      <c r="O37" s="64"/>
      <c r="P37" s="64">
        <f t="shared" si="8"/>
        <v>0</v>
      </c>
      <c r="Q37" s="64"/>
      <c r="R37" s="64"/>
    </row>
    <row r="38" spans="1:18" ht="13.5">
      <c r="A38" s="60"/>
      <c r="B38" s="60" t="s">
        <v>203</v>
      </c>
      <c r="C38" s="61" t="s">
        <v>317</v>
      </c>
      <c r="D38" s="62">
        <f t="shared" si="5"/>
        <v>0</v>
      </c>
      <c r="E38" s="62"/>
      <c r="F38" s="62"/>
      <c r="G38" s="62">
        <f t="shared" si="6"/>
        <v>0</v>
      </c>
      <c r="H38" s="62"/>
      <c r="I38" s="62"/>
      <c r="J38" s="60"/>
      <c r="K38" s="60" t="s">
        <v>225</v>
      </c>
      <c r="L38" s="61" t="s">
        <v>89</v>
      </c>
      <c r="M38" s="64">
        <f t="shared" si="7"/>
        <v>0</v>
      </c>
      <c r="N38" s="64"/>
      <c r="O38" s="64"/>
      <c r="P38" s="64">
        <f t="shared" si="8"/>
        <v>0</v>
      </c>
      <c r="Q38" s="64"/>
      <c r="R38" s="64"/>
    </row>
    <row r="39" spans="1:18" ht="13.5">
      <c r="A39" s="57" t="s">
        <v>323</v>
      </c>
      <c r="B39" s="57" t="s">
        <v>274</v>
      </c>
      <c r="C39" s="58" t="s">
        <v>324</v>
      </c>
      <c r="D39" s="59">
        <f t="shared" si="5"/>
        <v>2891.7299999999996</v>
      </c>
      <c r="E39" s="59">
        <f>SUM(E40:E42)</f>
        <v>2891.7299999999996</v>
      </c>
      <c r="F39" s="59">
        <f>SUM(F40:F42)</f>
        <v>0</v>
      </c>
      <c r="G39" s="59">
        <f t="shared" si="6"/>
        <v>0</v>
      </c>
      <c r="H39" s="59">
        <f>SUM(H40:H42)</f>
        <v>0</v>
      </c>
      <c r="I39" s="59">
        <f>SUM(I40:I42)</f>
        <v>0</v>
      </c>
      <c r="J39" s="57"/>
      <c r="K39" s="60" t="s">
        <v>227</v>
      </c>
      <c r="L39" s="61" t="s">
        <v>325</v>
      </c>
      <c r="M39" s="64">
        <f t="shared" si="7"/>
        <v>0</v>
      </c>
      <c r="N39" s="64"/>
      <c r="O39" s="64"/>
      <c r="P39" s="64">
        <f t="shared" si="8"/>
        <v>0</v>
      </c>
      <c r="Q39" s="64"/>
      <c r="R39" s="64"/>
    </row>
    <row r="40" spans="1:18" ht="13.5">
      <c r="A40" s="60"/>
      <c r="B40" s="60" t="s">
        <v>179</v>
      </c>
      <c r="C40" s="61" t="s">
        <v>178</v>
      </c>
      <c r="D40" s="62">
        <f t="shared" si="5"/>
        <v>2876.74</v>
      </c>
      <c r="E40" s="62">
        <v>2876.74</v>
      </c>
      <c r="F40" s="62"/>
      <c r="G40" s="62">
        <f t="shared" si="6"/>
        <v>0</v>
      </c>
      <c r="H40" s="62"/>
      <c r="I40" s="62"/>
      <c r="J40" s="60"/>
      <c r="K40" s="60" t="s">
        <v>229</v>
      </c>
      <c r="L40" s="61" t="s">
        <v>326</v>
      </c>
      <c r="M40" s="64">
        <f t="shared" si="7"/>
        <v>0</v>
      </c>
      <c r="N40" s="64"/>
      <c r="O40" s="64"/>
      <c r="P40" s="64">
        <f t="shared" si="8"/>
        <v>0</v>
      </c>
      <c r="Q40" s="64"/>
      <c r="R40" s="64"/>
    </row>
    <row r="41" spans="1:18" ht="13.5">
      <c r="A41" s="60"/>
      <c r="B41" s="60" t="s">
        <v>181</v>
      </c>
      <c r="C41" s="61" t="s">
        <v>205</v>
      </c>
      <c r="D41" s="62">
        <f t="shared" si="5"/>
        <v>14.99</v>
      </c>
      <c r="E41" s="62">
        <v>14.99</v>
      </c>
      <c r="F41" s="62"/>
      <c r="G41" s="62">
        <f t="shared" si="6"/>
        <v>0</v>
      </c>
      <c r="H41" s="62"/>
      <c r="I41" s="62"/>
      <c r="J41" s="60"/>
      <c r="K41" s="60" t="s">
        <v>231</v>
      </c>
      <c r="L41" s="61" t="s">
        <v>327</v>
      </c>
      <c r="M41" s="64">
        <f t="shared" si="7"/>
        <v>0</v>
      </c>
      <c r="N41" s="64"/>
      <c r="O41" s="64"/>
      <c r="P41" s="64">
        <f t="shared" si="8"/>
        <v>0</v>
      </c>
      <c r="Q41" s="64"/>
      <c r="R41" s="64"/>
    </row>
    <row r="42" spans="1:18" ht="13.5">
      <c r="A42" s="60"/>
      <c r="B42" s="60" t="s">
        <v>203</v>
      </c>
      <c r="C42" s="61" t="s">
        <v>328</v>
      </c>
      <c r="D42" s="62">
        <f t="shared" si="5"/>
        <v>0</v>
      </c>
      <c r="E42" s="62"/>
      <c r="F42" s="62"/>
      <c r="G42" s="62">
        <f t="shared" si="6"/>
        <v>0</v>
      </c>
      <c r="H42" s="62"/>
      <c r="I42" s="62"/>
      <c r="J42" s="60"/>
      <c r="K42" s="60" t="s">
        <v>233</v>
      </c>
      <c r="L42" s="61" t="s">
        <v>329</v>
      </c>
      <c r="M42" s="64">
        <f t="shared" si="7"/>
        <v>0</v>
      </c>
      <c r="N42" s="64"/>
      <c r="O42" s="64"/>
      <c r="P42" s="64">
        <f t="shared" si="8"/>
        <v>0</v>
      </c>
      <c r="Q42" s="64"/>
      <c r="R42" s="64"/>
    </row>
    <row r="43" spans="1:18" ht="13.5">
      <c r="A43" s="57" t="s">
        <v>330</v>
      </c>
      <c r="B43" s="57" t="s">
        <v>274</v>
      </c>
      <c r="C43" s="58" t="s">
        <v>331</v>
      </c>
      <c r="D43" s="59">
        <f t="shared" si="5"/>
        <v>0</v>
      </c>
      <c r="E43" s="59">
        <f>SUM(E44:E45)</f>
        <v>0</v>
      </c>
      <c r="F43" s="59">
        <f>SUM(F44:F45)</f>
        <v>0</v>
      </c>
      <c r="G43" s="59">
        <f t="shared" si="6"/>
        <v>0</v>
      </c>
      <c r="H43" s="59">
        <f>SUM(H44:H45)</f>
        <v>0</v>
      </c>
      <c r="I43" s="59">
        <f>SUM(I44:I45)</f>
        <v>0</v>
      </c>
      <c r="J43" s="60"/>
      <c r="K43" s="60" t="s">
        <v>235</v>
      </c>
      <c r="L43" s="61" t="s">
        <v>293</v>
      </c>
      <c r="M43" s="64">
        <f t="shared" si="7"/>
        <v>0</v>
      </c>
      <c r="N43" s="64"/>
      <c r="O43" s="64"/>
      <c r="P43" s="64">
        <f t="shared" si="8"/>
        <v>0</v>
      </c>
      <c r="Q43" s="64"/>
      <c r="R43" s="64"/>
    </row>
    <row r="44" spans="1:18" ht="13.5">
      <c r="A44" s="60"/>
      <c r="B44" s="60" t="s">
        <v>179</v>
      </c>
      <c r="C44" s="61" t="s">
        <v>332</v>
      </c>
      <c r="D44" s="62">
        <f t="shared" si="5"/>
        <v>0</v>
      </c>
      <c r="E44" s="62"/>
      <c r="F44" s="62"/>
      <c r="G44" s="62">
        <f t="shared" si="6"/>
        <v>0</v>
      </c>
      <c r="H44" s="62"/>
      <c r="I44" s="62"/>
      <c r="J44" s="60"/>
      <c r="K44" s="60" t="s">
        <v>237</v>
      </c>
      <c r="L44" s="61" t="s">
        <v>91</v>
      </c>
      <c r="M44" s="64">
        <f t="shared" si="7"/>
        <v>11.21</v>
      </c>
      <c r="N44" s="64">
        <v>11.21</v>
      </c>
      <c r="O44" s="64"/>
      <c r="P44" s="64">
        <f t="shared" si="8"/>
        <v>0</v>
      </c>
      <c r="Q44" s="64"/>
      <c r="R44" s="64"/>
    </row>
    <row r="45" spans="1:18" ht="13.5">
      <c r="A45" s="60"/>
      <c r="B45" s="60" t="s">
        <v>181</v>
      </c>
      <c r="C45" s="61" t="s">
        <v>333</v>
      </c>
      <c r="D45" s="62">
        <f aca="true" t="shared" si="9" ref="D45:D82">SUM(E45:F45)</f>
        <v>0</v>
      </c>
      <c r="E45" s="62"/>
      <c r="F45" s="62"/>
      <c r="G45" s="62">
        <f t="shared" si="6"/>
        <v>0</v>
      </c>
      <c r="H45" s="62"/>
      <c r="I45" s="62"/>
      <c r="J45" s="60"/>
      <c r="K45" s="60" t="s">
        <v>239</v>
      </c>
      <c r="L45" s="61" t="s">
        <v>334</v>
      </c>
      <c r="M45" s="64">
        <f t="shared" si="7"/>
        <v>0</v>
      </c>
      <c r="N45" s="64"/>
      <c r="O45" s="64"/>
      <c r="P45" s="64">
        <f t="shared" si="8"/>
        <v>0</v>
      </c>
      <c r="Q45" s="64"/>
      <c r="R45" s="64"/>
    </row>
    <row r="46" spans="1:18" ht="13.5">
      <c r="A46" s="57" t="s">
        <v>335</v>
      </c>
      <c r="B46" s="57" t="s">
        <v>274</v>
      </c>
      <c r="C46" s="58" t="s">
        <v>336</v>
      </c>
      <c r="D46" s="59">
        <f t="shared" si="9"/>
        <v>0</v>
      </c>
      <c r="E46" s="59">
        <f>SUM(E47:E49)</f>
        <v>0</v>
      </c>
      <c r="F46" s="59">
        <f>SUM(F47:F49)</f>
        <v>0</v>
      </c>
      <c r="G46" s="59">
        <f t="shared" si="6"/>
        <v>0</v>
      </c>
      <c r="H46" s="59">
        <f>SUM(H47:H49)</f>
        <v>0</v>
      </c>
      <c r="I46" s="59">
        <f>SUM(I47:I49)</f>
        <v>0</v>
      </c>
      <c r="J46" s="60"/>
      <c r="K46" s="60" t="s">
        <v>241</v>
      </c>
      <c r="L46" s="61" t="s">
        <v>297</v>
      </c>
      <c r="M46" s="64">
        <f t="shared" si="7"/>
        <v>0</v>
      </c>
      <c r="N46" s="64"/>
      <c r="O46" s="64"/>
      <c r="P46" s="64">
        <f t="shared" si="8"/>
        <v>0</v>
      </c>
      <c r="Q46" s="64"/>
      <c r="R46" s="64"/>
    </row>
    <row r="47" spans="1:18" ht="13.5">
      <c r="A47" s="60"/>
      <c r="B47" s="60" t="s">
        <v>179</v>
      </c>
      <c r="C47" s="61" t="s">
        <v>337</v>
      </c>
      <c r="D47" s="62">
        <f t="shared" si="9"/>
        <v>0</v>
      </c>
      <c r="E47" s="62"/>
      <c r="F47" s="62"/>
      <c r="G47" s="62">
        <f aca="true" t="shared" si="10" ref="G47:G82">H47+I47</f>
        <v>0</v>
      </c>
      <c r="H47" s="62"/>
      <c r="I47" s="62"/>
      <c r="J47" s="60"/>
      <c r="K47" s="60" t="s">
        <v>243</v>
      </c>
      <c r="L47" s="61" t="s">
        <v>338</v>
      </c>
      <c r="M47" s="64">
        <f t="shared" si="7"/>
        <v>0</v>
      </c>
      <c r="N47" s="64"/>
      <c r="O47" s="64"/>
      <c r="P47" s="64">
        <f t="shared" si="8"/>
        <v>0</v>
      </c>
      <c r="Q47" s="64"/>
      <c r="R47" s="64"/>
    </row>
    <row r="48" spans="1:18" ht="13.5">
      <c r="A48" s="60"/>
      <c r="B48" s="60" t="s">
        <v>181</v>
      </c>
      <c r="C48" s="61" t="s">
        <v>339</v>
      </c>
      <c r="D48" s="62">
        <f t="shared" si="9"/>
        <v>0</v>
      </c>
      <c r="E48" s="62"/>
      <c r="F48" s="62"/>
      <c r="G48" s="62">
        <f t="shared" si="10"/>
        <v>0</v>
      </c>
      <c r="H48" s="62"/>
      <c r="I48" s="62"/>
      <c r="J48" s="60"/>
      <c r="K48" s="60" t="s">
        <v>245</v>
      </c>
      <c r="L48" s="61" t="s">
        <v>340</v>
      </c>
      <c r="M48" s="64">
        <f t="shared" si="7"/>
        <v>0</v>
      </c>
      <c r="N48" s="64"/>
      <c r="O48" s="64"/>
      <c r="P48" s="64">
        <f t="shared" si="8"/>
        <v>0</v>
      </c>
      <c r="Q48" s="64"/>
      <c r="R48" s="64"/>
    </row>
    <row r="49" spans="1:18" ht="13.5">
      <c r="A49" s="60"/>
      <c r="B49" s="60" t="s">
        <v>203</v>
      </c>
      <c r="C49" s="61" t="s">
        <v>341</v>
      </c>
      <c r="D49" s="62">
        <f t="shared" si="9"/>
        <v>0</v>
      </c>
      <c r="E49" s="62"/>
      <c r="F49" s="62"/>
      <c r="G49" s="62">
        <f t="shared" si="10"/>
        <v>0</v>
      </c>
      <c r="H49" s="62"/>
      <c r="I49" s="62"/>
      <c r="J49" s="60"/>
      <c r="K49" s="60" t="s">
        <v>203</v>
      </c>
      <c r="L49" s="61" t="s">
        <v>300</v>
      </c>
      <c r="M49" s="64">
        <f t="shared" si="7"/>
        <v>0</v>
      </c>
      <c r="N49" s="64"/>
      <c r="O49" s="64"/>
      <c r="P49" s="64">
        <f t="shared" si="8"/>
        <v>0</v>
      </c>
      <c r="Q49" s="64"/>
      <c r="R49" s="64"/>
    </row>
    <row r="50" spans="1:18" ht="13.5">
      <c r="A50" s="57" t="s">
        <v>342</v>
      </c>
      <c r="B50" s="60" t="s">
        <v>274</v>
      </c>
      <c r="C50" s="58" t="s">
        <v>343</v>
      </c>
      <c r="D50" s="59">
        <f t="shared" si="9"/>
        <v>0</v>
      </c>
      <c r="E50" s="59">
        <f>SUM(E51:E52)</f>
        <v>0</v>
      </c>
      <c r="F50" s="59">
        <f>SUM(F51:F52)</f>
        <v>0</v>
      </c>
      <c r="G50" s="59">
        <f t="shared" si="10"/>
        <v>0</v>
      </c>
      <c r="H50" s="59">
        <f>SUM(H51:H52)</f>
        <v>0</v>
      </c>
      <c r="I50" s="59">
        <f>SUM(I51:I52)</f>
        <v>0</v>
      </c>
      <c r="J50" s="57" t="s">
        <v>344</v>
      </c>
      <c r="K50" s="57" t="s">
        <v>274</v>
      </c>
      <c r="L50" s="58" t="s">
        <v>248</v>
      </c>
      <c r="M50" s="63">
        <f t="shared" si="7"/>
        <v>279.66</v>
      </c>
      <c r="N50" s="63">
        <f>SUM(N51:N61)</f>
        <v>279.66</v>
      </c>
      <c r="O50" s="63">
        <f>SUM(O51:O61)</f>
        <v>0</v>
      </c>
      <c r="P50" s="63">
        <f t="shared" si="8"/>
        <v>0</v>
      </c>
      <c r="Q50" s="63">
        <f>SUM(Q51:Q61)</f>
        <v>0</v>
      </c>
      <c r="R50" s="63">
        <f>SUM(R51:R61)</f>
        <v>0</v>
      </c>
    </row>
    <row r="51" spans="1:18" ht="13.5">
      <c r="A51" s="60"/>
      <c r="B51" s="60" t="s">
        <v>179</v>
      </c>
      <c r="C51" s="61" t="s">
        <v>345</v>
      </c>
      <c r="D51" s="62">
        <f t="shared" si="9"/>
        <v>0</v>
      </c>
      <c r="E51" s="62"/>
      <c r="F51" s="62"/>
      <c r="G51" s="62">
        <f t="shared" si="10"/>
        <v>0</v>
      </c>
      <c r="H51" s="62"/>
      <c r="I51" s="62"/>
      <c r="J51" s="60"/>
      <c r="K51" s="60" t="s">
        <v>179</v>
      </c>
      <c r="L51" s="61" t="s">
        <v>346</v>
      </c>
      <c r="M51" s="64">
        <f t="shared" si="7"/>
        <v>0</v>
      </c>
      <c r="N51" s="64"/>
      <c r="O51" s="64"/>
      <c r="P51" s="64">
        <f t="shared" si="8"/>
        <v>0</v>
      </c>
      <c r="Q51" s="64"/>
      <c r="R51" s="64"/>
    </row>
    <row r="52" spans="1:18" ht="13.5">
      <c r="A52" s="60"/>
      <c r="B52" s="60" t="s">
        <v>181</v>
      </c>
      <c r="C52" s="61" t="s">
        <v>347</v>
      </c>
      <c r="D52" s="62">
        <f t="shared" si="9"/>
        <v>0</v>
      </c>
      <c r="E52" s="62"/>
      <c r="F52" s="62"/>
      <c r="G52" s="62">
        <f t="shared" si="10"/>
        <v>0</v>
      </c>
      <c r="H52" s="62"/>
      <c r="I52" s="62"/>
      <c r="J52" s="60"/>
      <c r="K52" s="60" t="s">
        <v>181</v>
      </c>
      <c r="L52" s="61" t="s">
        <v>348</v>
      </c>
      <c r="M52" s="64">
        <f t="shared" si="7"/>
        <v>269.69</v>
      </c>
      <c r="N52" s="64">
        <v>269.69</v>
      </c>
      <c r="O52" s="64"/>
      <c r="P52" s="64">
        <f t="shared" si="8"/>
        <v>0</v>
      </c>
      <c r="Q52" s="64"/>
      <c r="R52" s="64"/>
    </row>
    <row r="53" spans="1:18" ht="13.5">
      <c r="A53" s="57" t="s">
        <v>349</v>
      </c>
      <c r="B53" s="57" t="s">
        <v>274</v>
      </c>
      <c r="C53" s="58" t="s">
        <v>248</v>
      </c>
      <c r="D53" s="59">
        <f t="shared" si="9"/>
        <v>279.66</v>
      </c>
      <c r="E53" s="59">
        <f>SUM(E54:E58)</f>
        <v>279.66</v>
      </c>
      <c r="F53" s="59">
        <f>SUM(F54:F58)</f>
        <v>0</v>
      </c>
      <c r="G53" s="59">
        <f t="shared" si="10"/>
        <v>0</v>
      </c>
      <c r="H53" s="59">
        <f>SUM(H54:H58)</f>
        <v>0</v>
      </c>
      <c r="I53" s="59">
        <f>SUM(I54:I58)</f>
        <v>0</v>
      </c>
      <c r="J53" s="60"/>
      <c r="K53" s="60" t="s">
        <v>183</v>
      </c>
      <c r="L53" s="61" t="s">
        <v>350</v>
      </c>
      <c r="M53" s="64">
        <f t="shared" si="7"/>
        <v>0</v>
      </c>
      <c r="N53" s="64"/>
      <c r="O53" s="64"/>
      <c r="P53" s="64">
        <f t="shared" si="8"/>
        <v>0</v>
      </c>
      <c r="Q53" s="64"/>
      <c r="R53" s="64"/>
    </row>
    <row r="54" spans="1:18" s="49" customFormat="1" ht="13.5">
      <c r="A54" s="60"/>
      <c r="B54" s="60" t="s">
        <v>179</v>
      </c>
      <c r="C54" s="61" t="s">
        <v>351</v>
      </c>
      <c r="D54" s="62">
        <f t="shared" si="9"/>
        <v>6.37</v>
      </c>
      <c r="E54" s="62">
        <v>6.37</v>
      </c>
      <c r="F54" s="62"/>
      <c r="G54" s="62">
        <f t="shared" si="10"/>
        <v>0</v>
      </c>
      <c r="H54" s="62"/>
      <c r="I54" s="62"/>
      <c r="J54" s="60"/>
      <c r="K54" s="60" t="s">
        <v>209</v>
      </c>
      <c r="L54" s="61" t="s">
        <v>352</v>
      </c>
      <c r="M54" s="64">
        <f aca="true" t="shared" si="11" ref="M54:M85">N54+O54</f>
        <v>0</v>
      </c>
      <c r="N54" s="64"/>
      <c r="O54" s="64"/>
      <c r="P54" s="64">
        <f aca="true" t="shared" si="12" ref="P54:P85">Q54+R54</f>
        <v>0</v>
      </c>
      <c r="Q54" s="64"/>
      <c r="R54" s="64"/>
    </row>
    <row r="55" spans="1:18" ht="13.5">
      <c r="A55" s="60"/>
      <c r="B55" s="60" t="s">
        <v>181</v>
      </c>
      <c r="C55" s="61" t="s">
        <v>353</v>
      </c>
      <c r="D55" s="62">
        <f t="shared" si="9"/>
        <v>0</v>
      </c>
      <c r="E55" s="62"/>
      <c r="F55" s="62"/>
      <c r="G55" s="62">
        <f t="shared" si="10"/>
        <v>0</v>
      </c>
      <c r="H55" s="62"/>
      <c r="I55" s="62"/>
      <c r="J55" s="60"/>
      <c r="K55" s="60" t="s">
        <v>211</v>
      </c>
      <c r="L55" s="61" t="s">
        <v>354</v>
      </c>
      <c r="M55" s="64">
        <f t="shared" si="11"/>
        <v>6.37</v>
      </c>
      <c r="N55" s="64">
        <v>6.37</v>
      </c>
      <c r="O55" s="64"/>
      <c r="P55" s="64">
        <f t="shared" si="12"/>
        <v>0</v>
      </c>
      <c r="Q55" s="64"/>
      <c r="R55" s="64"/>
    </row>
    <row r="56" spans="1:18" ht="13.5">
      <c r="A56" s="60"/>
      <c r="B56" s="60" t="s">
        <v>183</v>
      </c>
      <c r="C56" s="61" t="s">
        <v>355</v>
      </c>
      <c r="D56" s="62">
        <f t="shared" si="9"/>
        <v>0</v>
      </c>
      <c r="E56" s="62"/>
      <c r="F56" s="62"/>
      <c r="G56" s="62">
        <f t="shared" si="10"/>
        <v>0</v>
      </c>
      <c r="H56" s="62"/>
      <c r="I56" s="62"/>
      <c r="J56" s="60"/>
      <c r="K56" s="60" t="s">
        <v>185</v>
      </c>
      <c r="L56" s="61" t="s">
        <v>356</v>
      </c>
      <c r="M56" s="64">
        <f t="shared" si="11"/>
        <v>0</v>
      </c>
      <c r="N56" s="64"/>
      <c r="O56" s="64"/>
      <c r="P56" s="64">
        <f t="shared" si="12"/>
        <v>0</v>
      </c>
      <c r="Q56" s="64"/>
      <c r="R56" s="64"/>
    </row>
    <row r="57" spans="1:18" ht="13.5">
      <c r="A57" s="60"/>
      <c r="B57" s="60" t="s">
        <v>211</v>
      </c>
      <c r="C57" s="61" t="s">
        <v>357</v>
      </c>
      <c r="D57" s="62">
        <f t="shared" si="9"/>
        <v>269.69</v>
      </c>
      <c r="E57" s="62">
        <v>269.69</v>
      </c>
      <c r="F57" s="62"/>
      <c r="G57" s="62">
        <f t="shared" si="10"/>
        <v>0</v>
      </c>
      <c r="H57" s="62"/>
      <c r="I57" s="62"/>
      <c r="J57" s="60"/>
      <c r="K57" s="60" t="s">
        <v>187</v>
      </c>
      <c r="L57" s="61" t="s">
        <v>358</v>
      </c>
      <c r="M57" s="64">
        <f t="shared" si="11"/>
        <v>0</v>
      </c>
      <c r="N57" s="64"/>
      <c r="O57" s="64"/>
      <c r="P57" s="64">
        <f t="shared" si="12"/>
        <v>0</v>
      </c>
      <c r="Q57" s="64"/>
      <c r="R57" s="64"/>
    </row>
    <row r="58" spans="1:18" ht="13.5">
      <c r="A58" s="60"/>
      <c r="B58" s="60" t="s">
        <v>203</v>
      </c>
      <c r="C58" s="61" t="s">
        <v>359</v>
      </c>
      <c r="D58" s="62">
        <f t="shared" si="9"/>
        <v>3.6</v>
      </c>
      <c r="E58" s="62">
        <v>3.6</v>
      </c>
      <c r="F58" s="62"/>
      <c r="G58" s="62">
        <f t="shared" si="10"/>
        <v>0</v>
      </c>
      <c r="H58" s="62"/>
      <c r="I58" s="62"/>
      <c r="J58" s="60"/>
      <c r="K58" s="60" t="s">
        <v>189</v>
      </c>
      <c r="L58" s="61" t="s">
        <v>353</v>
      </c>
      <c r="M58" s="64">
        <f t="shared" si="11"/>
        <v>0</v>
      </c>
      <c r="N58" s="64"/>
      <c r="O58" s="64"/>
      <c r="P58" s="64">
        <f t="shared" si="12"/>
        <v>0</v>
      </c>
      <c r="Q58" s="64"/>
      <c r="R58" s="64"/>
    </row>
    <row r="59" spans="1:18" ht="13.5">
      <c r="A59" s="57" t="s">
        <v>360</v>
      </c>
      <c r="B59" s="57" t="s">
        <v>274</v>
      </c>
      <c r="C59" s="58" t="s">
        <v>361</v>
      </c>
      <c r="D59" s="59">
        <f t="shared" si="9"/>
        <v>0</v>
      </c>
      <c r="E59" s="59">
        <f>SUM(E60:E61)</f>
        <v>0</v>
      </c>
      <c r="F59" s="59">
        <f>SUM(F60:F61)</f>
        <v>0</v>
      </c>
      <c r="G59" s="59">
        <f t="shared" si="10"/>
        <v>0</v>
      </c>
      <c r="H59" s="59">
        <f>SUM(H60:H61)</f>
        <v>0</v>
      </c>
      <c r="I59" s="59">
        <f>SUM(I60:I61)</f>
        <v>0</v>
      </c>
      <c r="J59" s="60"/>
      <c r="K59" s="60" t="s">
        <v>191</v>
      </c>
      <c r="L59" s="61" t="s">
        <v>362</v>
      </c>
      <c r="M59" s="64">
        <f t="shared" si="11"/>
        <v>0</v>
      </c>
      <c r="N59" s="64"/>
      <c r="O59" s="64"/>
      <c r="P59" s="64">
        <f t="shared" si="12"/>
        <v>0</v>
      </c>
      <c r="Q59" s="64"/>
      <c r="R59" s="64"/>
    </row>
    <row r="60" spans="1:18" ht="13.5">
      <c r="A60" s="60"/>
      <c r="B60" s="60" t="s">
        <v>181</v>
      </c>
      <c r="C60" s="61" t="s">
        <v>363</v>
      </c>
      <c r="D60" s="62">
        <f t="shared" si="9"/>
        <v>0</v>
      </c>
      <c r="E60" s="62"/>
      <c r="F60" s="62"/>
      <c r="G60" s="62">
        <f t="shared" si="10"/>
        <v>0</v>
      </c>
      <c r="H60" s="62"/>
      <c r="I60" s="62"/>
      <c r="J60" s="60"/>
      <c r="K60" s="60" t="s">
        <v>193</v>
      </c>
      <c r="L60" s="61" t="s">
        <v>355</v>
      </c>
      <c r="M60" s="64">
        <f t="shared" si="11"/>
        <v>0</v>
      </c>
      <c r="N60" s="64"/>
      <c r="O60" s="64"/>
      <c r="P60" s="64">
        <f t="shared" si="12"/>
        <v>0</v>
      </c>
      <c r="Q60" s="64"/>
      <c r="R60" s="64"/>
    </row>
    <row r="61" spans="1:18" ht="13.5">
      <c r="A61" s="60"/>
      <c r="B61" s="60" t="s">
        <v>183</v>
      </c>
      <c r="C61" s="61" t="s">
        <v>364</v>
      </c>
      <c r="D61" s="62">
        <f t="shared" si="9"/>
        <v>0</v>
      </c>
      <c r="E61" s="62"/>
      <c r="F61" s="62"/>
      <c r="G61" s="62">
        <f t="shared" si="10"/>
        <v>0</v>
      </c>
      <c r="H61" s="62"/>
      <c r="I61" s="62"/>
      <c r="J61" s="60"/>
      <c r="K61" s="60" t="s">
        <v>203</v>
      </c>
      <c r="L61" s="61" t="s">
        <v>365</v>
      </c>
      <c r="M61" s="64">
        <f t="shared" si="11"/>
        <v>3.6</v>
      </c>
      <c r="N61" s="64">
        <v>3.6</v>
      </c>
      <c r="O61" s="64"/>
      <c r="P61" s="64">
        <f t="shared" si="12"/>
        <v>0</v>
      </c>
      <c r="Q61" s="64"/>
      <c r="R61" s="64"/>
    </row>
    <row r="62" spans="1:18" ht="13.5">
      <c r="A62" s="57" t="s">
        <v>366</v>
      </c>
      <c r="B62" s="57" t="s">
        <v>274</v>
      </c>
      <c r="C62" s="58" t="s">
        <v>367</v>
      </c>
      <c r="D62" s="59">
        <f t="shared" si="9"/>
        <v>0</v>
      </c>
      <c r="E62" s="59">
        <f>SUM(E63:E66)</f>
        <v>0</v>
      </c>
      <c r="F62" s="59">
        <f>SUM(F63:F66)</f>
        <v>0</v>
      </c>
      <c r="G62" s="59">
        <f t="shared" si="10"/>
        <v>0</v>
      </c>
      <c r="H62" s="59">
        <f>SUM(H63:H66)</f>
        <v>0</v>
      </c>
      <c r="I62" s="59">
        <f>SUM(I63:I66)</f>
        <v>0</v>
      </c>
      <c r="J62" s="57" t="s">
        <v>368</v>
      </c>
      <c r="K62" s="57" t="s">
        <v>274</v>
      </c>
      <c r="L62" s="58" t="s">
        <v>367</v>
      </c>
      <c r="M62" s="63">
        <f t="shared" si="11"/>
        <v>0</v>
      </c>
      <c r="N62" s="63">
        <f>SUM(N63:N66)</f>
        <v>0</v>
      </c>
      <c r="O62" s="63">
        <f>SUM(O63:O66)</f>
        <v>0</v>
      </c>
      <c r="P62" s="63">
        <f t="shared" si="12"/>
        <v>0</v>
      </c>
      <c r="Q62" s="63">
        <f>SUM(Q63:Q66)</f>
        <v>0</v>
      </c>
      <c r="R62" s="63">
        <f>SUM(R63:R66)</f>
        <v>0</v>
      </c>
    </row>
    <row r="63" spans="1:18" ht="13.5">
      <c r="A63" s="60"/>
      <c r="B63" s="60" t="s">
        <v>179</v>
      </c>
      <c r="C63" s="61" t="s">
        <v>369</v>
      </c>
      <c r="D63" s="62">
        <f t="shared" si="9"/>
        <v>0</v>
      </c>
      <c r="E63" s="62"/>
      <c r="F63" s="62"/>
      <c r="G63" s="62">
        <f t="shared" si="10"/>
        <v>0</v>
      </c>
      <c r="H63" s="62"/>
      <c r="I63" s="62"/>
      <c r="J63" s="60"/>
      <c r="K63" s="60" t="s">
        <v>179</v>
      </c>
      <c r="L63" s="61" t="s">
        <v>369</v>
      </c>
      <c r="M63" s="64">
        <f t="shared" si="11"/>
        <v>0</v>
      </c>
      <c r="N63" s="64"/>
      <c r="O63" s="64"/>
      <c r="P63" s="64">
        <f t="shared" si="12"/>
        <v>0</v>
      </c>
      <c r="Q63" s="64"/>
      <c r="R63" s="64"/>
    </row>
    <row r="64" spans="1:18" ht="13.5">
      <c r="A64" s="60"/>
      <c r="B64" s="60" t="s">
        <v>181</v>
      </c>
      <c r="C64" s="61" t="s">
        <v>370</v>
      </c>
      <c r="D64" s="62">
        <f t="shared" si="9"/>
        <v>0</v>
      </c>
      <c r="E64" s="62"/>
      <c r="F64" s="62"/>
      <c r="G64" s="62">
        <f t="shared" si="10"/>
        <v>0</v>
      </c>
      <c r="H64" s="62"/>
      <c r="I64" s="62"/>
      <c r="J64" s="60"/>
      <c r="K64" s="60" t="s">
        <v>181</v>
      </c>
      <c r="L64" s="61" t="s">
        <v>370</v>
      </c>
      <c r="M64" s="64">
        <f t="shared" si="11"/>
        <v>0</v>
      </c>
      <c r="N64" s="64"/>
      <c r="O64" s="64"/>
      <c r="P64" s="64">
        <f t="shared" si="12"/>
        <v>0</v>
      </c>
      <c r="Q64" s="64"/>
      <c r="R64" s="64"/>
    </row>
    <row r="65" spans="1:18" ht="13.5">
      <c r="A65" s="60"/>
      <c r="B65" s="60" t="s">
        <v>183</v>
      </c>
      <c r="C65" s="61" t="s">
        <v>371</v>
      </c>
      <c r="D65" s="62">
        <f t="shared" si="9"/>
        <v>0</v>
      </c>
      <c r="E65" s="62"/>
      <c r="F65" s="62"/>
      <c r="G65" s="62">
        <f t="shared" si="10"/>
        <v>0</v>
      </c>
      <c r="H65" s="62"/>
      <c r="I65" s="62"/>
      <c r="J65" s="60"/>
      <c r="K65" s="60" t="s">
        <v>183</v>
      </c>
      <c r="L65" s="61" t="s">
        <v>371</v>
      </c>
      <c r="M65" s="64">
        <f t="shared" si="11"/>
        <v>0</v>
      </c>
      <c r="N65" s="64"/>
      <c r="O65" s="64"/>
      <c r="P65" s="64">
        <f t="shared" si="12"/>
        <v>0</v>
      </c>
      <c r="Q65" s="64"/>
      <c r="R65" s="64"/>
    </row>
    <row r="66" spans="1:18" ht="13.5">
      <c r="A66" s="60"/>
      <c r="B66" s="60" t="s">
        <v>209</v>
      </c>
      <c r="C66" s="61" t="s">
        <v>372</v>
      </c>
      <c r="D66" s="62">
        <f t="shared" si="9"/>
        <v>0</v>
      </c>
      <c r="E66" s="62"/>
      <c r="F66" s="62"/>
      <c r="G66" s="62">
        <f t="shared" si="10"/>
        <v>0</v>
      </c>
      <c r="H66" s="62"/>
      <c r="I66" s="62"/>
      <c r="J66" s="60"/>
      <c r="K66" s="60" t="s">
        <v>209</v>
      </c>
      <c r="L66" s="61" t="s">
        <v>372</v>
      </c>
      <c r="M66" s="64">
        <f t="shared" si="11"/>
        <v>0</v>
      </c>
      <c r="N66" s="64"/>
      <c r="O66" s="64"/>
      <c r="P66" s="64">
        <f t="shared" si="12"/>
        <v>0</v>
      </c>
      <c r="Q66" s="64"/>
      <c r="R66" s="64"/>
    </row>
    <row r="67" spans="1:18" ht="13.5">
      <c r="A67" s="57" t="s">
        <v>373</v>
      </c>
      <c r="B67" s="57" t="s">
        <v>274</v>
      </c>
      <c r="C67" s="58" t="s">
        <v>374</v>
      </c>
      <c r="D67" s="59">
        <f t="shared" si="9"/>
        <v>0</v>
      </c>
      <c r="E67" s="59">
        <f>SUM(E68:E69)</f>
        <v>0</v>
      </c>
      <c r="F67" s="59">
        <f>SUM(F68:F69)</f>
        <v>0</v>
      </c>
      <c r="G67" s="59">
        <f t="shared" si="10"/>
        <v>0</v>
      </c>
      <c r="H67" s="59">
        <f>SUM(H68:H69)</f>
        <v>0</v>
      </c>
      <c r="I67" s="59">
        <f>SUM(I68:I69)</f>
        <v>0</v>
      </c>
      <c r="J67" s="57" t="s">
        <v>375</v>
      </c>
      <c r="K67" s="57" t="s">
        <v>274</v>
      </c>
      <c r="L67" s="58" t="s">
        <v>376</v>
      </c>
      <c r="M67" s="63">
        <f t="shared" si="11"/>
        <v>0</v>
      </c>
      <c r="N67" s="63">
        <f>SUM(N68:N79)</f>
        <v>0</v>
      </c>
      <c r="O67" s="63">
        <f>SUM(O68:O79)</f>
        <v>0</v>
      </c>
      <c r="P67" s="63">
        <f t="shared" si="12"/>
        <v>0</v>
      </c>
      <c r="Q67" s="63">
        <f>SUM(Q68:Q79)</f>
        <v>0</v>
      </c>
      <c r="R67" s="63">
        <f>SUM(R68:R79)</f>
        <v>0</v>
      </c>
    </row>
    <row r="68" spans="1:18" ht="13.5">
      <c r="A68" s="60"/>
      <c r="B68" s="60" t="s">
        <v>179</v>
      </c>
      <c r="C68" s="61" t="s">
        <v>377</v>
      </c>
      <c r="D68" s="62">
        <f t="shared" si="9"/>
        <v>0</v>
      </c>
      <c r="E68" s="62"/>
      <c r="F68" s="62"/>
      <c r="G68" s="62">
        <f t="shared" si="10"/>
        <v>0</v>
      </c>
      <c r="H68" s="62"/>
      <c r="I68" s="62"/>
      <c r="J68" s="60"/>
      <c r="K68" s="60" t="s">
        <v>179</v>
      </c>
      <c r="L68" s="61" t="s">
        <v>378</v>
      </c>
      <c r="M68" s="64">
        <f t="shared" si="11"/>
        <v>0</v>
      </c>
      <c r="N68" s="64"/>
      <c r="O68" s="64"/>
      <c r="P68" s="64">
        <f t="shared" si="12"/>
        <v>0</v>
      </c>
      <c r="Q68" s="64"/>
      <c r="R68" s="64"/>
    </row>
    <row r="69" spans="1:18" ht="13.5">
      <c r="A69" s="60"/>
      <c r="B69" s="60" t="s">
        <v>181</v>
      </c>
      <c r="C69" s="61" t="s">
        <v>379</v>
      </c>
      <c r="D69" s="62">
        <f t="shared" si="9"/>
        <v>0</v>
      </c>
      <c r="E69" s="62"/>
      <c r="F69" s="62"/>
      <c r="G69" s="62">
        <f t="shared" si="10"/>
        <v>0</v>
      </c>
      <c r="H69" s="62"/>
      <c r="I69" s="62"/>
      <c r="J69" s="60"/>
      <c r="K69" s="60" t="s">
        <v>181</v>
      </c>
      <c r="L69" s="61" t="s">
        <v>380</v>
      </c>
      <c r="M69" s="64">
        <f t="shared" si="11"/>
        <v>0</v>
      </c>
      <c r="N69" s="64"/>
      <c r="O69" s="64"/>
      <c r="P69" s="64">
        <f t="shared" si="12"/>
        <v>0</v>
      </c>
      <c r="Q69" s="64"/>
      <c r="R69" s="64"/>
    </row>
    <row r="70" spans="1:18" ht="13.5">
      <c r="A70" s="57" t="s">
        <v>381</v>
      </c>
      <c r="B70" s="57" t="s">
        <v>274</v>
      </c>
      <c r="C70" s="58" t="s">
        <v>382</v>
      </c>
      <c r="D70" s="59">
        <f t="shared" si="9"/>
        <v>0</v>
      </c>
      <c r="E70" s="59">
        <f>SUM(E71:E74)</f>
        <v>0</v>
      </c>
      <c r="F70" s="59">
        <f>SUM(F71:F74)</f>
        <v>0</v>
      </c>
      <c r="G70" s="59">
        <f t="shared" si="10"/>
        <v>0</v>
      </c>
      <c r="H70" s="59">
        <f>SUM(H71:H74)</f>
        <v>0</v>
      </c>
      <c r="I70" s="59">
        <f>SUM(I71:I74)</f>
        <v>0</v>
      </c>
      <c r="J70" s="60"/>
      <c r="K70" s="60" t="s">
        <v>183</v>
      </c>
      <c r="L70" s="61" t="s">
        <v>383</v>
      </c>
      <c r="M70" s="64">
        <f t="shared" si="11"/>
        <v>0</v>
      </c>
      <c r="N70" s="64"/>
      <c r="O70" s="64"/>
      <c r="P70" s="64">
        <f t="shared" si="12"/>
        <v>0</v>
      </c>
      <c r="Q70" s="64"/>
      <c r="R70" s="64"/>
    </row>
    <row r="71" spans="1:18" ht="13.5">
      <c r="A71" s="60"/>
      <c r="B71" s="60" t="s">
        <v>179</v>
      </c>
      <c r="C71" s="61" t="s">
        <v>384</v>
      </c>
      <c r="D71" s="62">
        <f t="shared" si="9"/>
        <v>0</v>
      </c>
      <c r="E71" s="62"/>
      <c r="F71" s="62"/>
      <c r="G71" s="62">
        <f t="shared" si="10"/>
        <v>0</v>
      </c>
      <c r="H71" s="62"/>
      <c r="I71" s="62"/>
      <c r="J71" s="60"/>
      <c r="K71" s="60" t="s">
        <v>211</v>
      </c>
      <c r="L71" s="61" t="s">
        <v>307</v>
      </c>
      <c r="M71" s="64">
        <f t="shared" si="11"/>
        <v>0</v>
      </c>
      <c r="N71" s="64"/>
      <c r="O71" s="64"/>
      <c r="P71" s="64">
        <f t="shared" si="12"/>
        <v>0</v>
      </c>
      <c r="Q71" s="64"/>
      <c r="R71" s="64"/>
    </row>
    <row r="72" spans="1:18" ht="13.5">
      <c r="A72" s="60"/>
      <c r="B72" s="60" t="s">
        <v>181</v>
      </c>
      <c r="C72" s="61" t="s">
        <v>385</v>
      </c>
      <c r="D72" s="62">
        <f t="shared" si="9"/>
        <v>0</v>
      </c>
      <c r="E72" s="62"/>
      <c r="F72" s="62"/>
      <c r="G72" s="62">
        <f t="shared" si="10"/>
        <v>0</v>
      </c>
      <c r="H72" s="62"/>
      <c r="I72" s="62"/>
      <c r="J72" s="60"/>
      <c r="K72" s="60" t="s">
        <v>185</v>
      </c>
      <c r="L72" s="61" t="s">
        <v>315</v>
      </c>
      <c r="M72" s="64">
        <f t="shared" si="11"/>
        <v>0</v>
      </c>
      <c r="N72" s="64"/>
      <c r="O72" s="64"/>
      <c r="P72" s="64">
        <f t="shared" si="12"/>
        <v>0</v>
      </c>
      <c r="Q72" s="64"/>
      <c r="R72" s="64"/>
    </row>
    <row r="73" spans="1:18" ht="13.5">
      <c r="A73" s="60"/>
      <c r="B73" s="60" t="s">
        <v>183</v>
      </c>
      <c r="C73" s="61" t="s">
        <v>386</v>
      </c>
      <c r="D73" s="62">
        <f t="shared" si="9"/>
        <v>0</v>
      </c>
      <c r="E73" s="62"/>
      <c r="F73" s="62"/>
      <c r="G73" s="62">
        <f t="shared" si="10"/>
        <v>0</v>
      </c>
      <c r="H73" s="62"/>
      <c r="I73" s="62"/>
      <c r="J73" s="60"/>
      <c r="K73" s="60" t="s">
        <v>187</v>
      </c>
      <c r="L73" s="61" t="s">
        <v>387</v>
      </c>
      <c r="M73" s="64">
        <f t="shared" si="11"/>
        <v>0</v>
      </c>
      <c r="N73" s="64"/>
      <c r="O73" s="64"/>
      <c r="P73" s="64">
        <f t="shared" si="12"/>
        <v>0</v>
      </c>
      <c r="Q73" s="64"/>
      <c r="R73" s="64"/>
    </row>
    <row r="74" spans="1:18" ht="13.5">
      <c r="A74" s="60"/>
      <c r="B74" s="60" t="s">
        <v>209</v>
      </c>
      <c r="C74" s="61" t="s">
        <v>388</v>
      </c>
      <c r="D74" s="62">
        <f t="shared" si="9"/>
        <v>0</v>
      </c>
      <c r="E74" s="62"/>
      <c r="F74" s="62"/>
      <c r="G74" s="62">
        <f t="shared" si="10"/>
        <v>0</v>
      </c>
      <c r="H74" s="62"/>
      <c r="I74" s="62"/>
      <c r="J74" s="60"/>
      <c r="K74" s="60" t="s">
        <v>189</v>
      </c>
      <c r="L74" s="61" t="s">
        <v>389</v>
      </c>
      <c r="M74" s="64">
        <f t="shared" si="11"/>
        <v>0</v>
      </c>
      <c r="N74" s="64"/>
      <c r="O74" s="64"/>
      <c r="P74" s="64">
        <f t="shared" si="12"/>
        <v>0</v>
      </c>
      <c r="Q74" s="64"/>
      <c r="R74" s="64"/>
    </row>
    <row r="75" spans="1:18" ht="13.5">
      <c r="A75" s="57" t="s">
        <v>390</v>
      </c>
      <c r="B75" s="57" t="s">
        <v>274</v>
      </c>
      <c r="C75" s="58" t="s">
        <v>391</v>
      </c>
      <c r="D75" s="59">
        <f t="shared" si="9"/>
        <v>0</v>
      </c>
      <c r="E75" s="59">
        <f>SUM(E76:E77)</f>
        <v>0</v>
      </c>
      <c r="F75" s="59">
        <f>SUM(F76:F77)</f>
        <v>0</v>
      </c>
      <c r="G75" s="59">
        <f t="shared" si="10"/>
        <v>0</v>
      </c>
      <c r="H75" s="59">
        <f>SUM(H76:H77)</f>
        <v>0</v>
      </c>
      <c r="I75" s="59">
        <f>SUM(I76:I77)</f>
        <v>0</v>
      </c>
      <c r="J75" s="60"/>
      <c r="K75" s="60" t="s">
        <v>199</v>
      </c>
      <c r="L75" s="61" t="s">
        <v>309</v>
      </c>
      <c r="M75" s="64">
        <f t="shared" si="11"/>
        <v>0</v>
      </c>
      <c r="N75" s="64"/>
      <c r="O75" s="64"/>
      <c r="P75" s="64">
        <f t="shared" si="12"/>
        <v>0</v>
      </c>
      <c r="Q75" s="64"/>
      <c r="R75" s="64"/>
    </row>
    <row r="76" spans="1:18" ht="13.5">
      <c r="A76" s="60"/>
      <c r="B76" s="60" t="s">
        <v>179</v>
      </c>
      <c r="C76" s="61" t="s">
        <v>392</v>
      </c>
      <c r="D76" s="62">
        <f t="shared" si="9"/>
        <v>0</v>
      </c>
      <c r="E76" s="62"/>
      <c r="F76" s="62"/>
      <c r="G76" s="62">
        <f t="shared" si="10"/>
        <v>0</v>
      </c>
      <c r="H76" s="62"/>
      <c r="I76" s="62"/>
      <c r="J76" s="60"/>
      <c r="K76" s="60" t="s">
        <v>393</v>
      </c>
      <c r="L76" s="61" t="s">
        <v>394</v>
      </c>
      <c r="M76" s="64">
        <f t="shared" si="11"/>
        <v>0</v>
      </c>
      <c r="N76" s="64"/>
      <c r="O76" s="64"/>
      <c r="P76" s="64">
        <f t="shared" si="12"/>
        <v>0</v>
      </c>
      <c r="Q76" s="64"/>
      <c r="R76" s="64"/>
    </row>
    <row r="77" spans="1:18" ht="13.5">
      <c r="A77" s="60"/>
      <c r="B77" s="60" t="s">
        <v>181</v>
      </c>
      <c r="C77" s="61" t="s">
        <v>395</v>
      </c>
      <c r="D77" s="62">
        <f t="shared" si="9"/>
        <v>0</v>
      </c>
      <c r="E77" s="62"/>
      <c r="F77" s="62"/>
      <c r="G77" s="62">
        <f t="shared" si="10"/>
        <v>0</v>
      </c>
      <c r="H77" s="62"/>
      <c r="I77" s="62"/>
      <c r="J77" s="60"/>
      <c r="K77" s="60" t="s">
        <v>396</v>
      </c>
      <c r="L77" s="61" t="s">
        <v>397</v>
      </c>
      <c r="M77" s="64">
        <f t="shared" si="11"/>
        <v>0</v>
      </c>
      <c r="N77" s="64"/>
      <c r="O77" s="64"/>
      <c r="P77" s="64">
        <f t="shared" si="12"/>
        <v>0</v>
      </c>
      <c r="Q77" s="64"/>
      <c r="R77" s="64"/>
    </row>
    <row r="78" spans="1:18" ht="13.5">
      <c r="A78" s="57" t="s">
        <v>398</v>
      </c>
      <c r="B78" s="57" t="s">
        <v>274</v>
      </c>
      <c r="C78" s="58" t="s">
        <v>399</v>
      </c>
      <c r="D78" s="59">
        <f t="shared" si="9"/>
        <v>0</v>
      </c>
      <c r="E78" s="59">
        <f>SUM(E79:E82)</f>
        <v>0</v>
      </c>
      <c r="F78" s="59">
        <f>SUM(F79:F82)</f>
        <v>0</v>
      </c>
      <c r="G78" s="59">
        <f t="shared" si="10"/>
        <v>0</v>
      </c>
      <c r="H78" s="59">
        <f>SUM(H79:H82)</f>
        <v>0</v>
      </c>
      <c r="I78" s="59">
        <f>SUM(I79:I82)</f>
        <v>0</v>
      </c>
      <c r="J78" s="60"/>
      <c r="K78" s="60" t="s">
        <v>400</v>
      </c>
      <c r="L78" s="61" t="s">
        <v>401</v>
      </c>
      <c r="M78" s="64">
        <f t="shared" si="11"/>
        <v>0</v>
      </c>
      <c r="N78" s="64"/>
      <c r="O78" s="64"/>
      <c r="P78" s="64">
        <f t="shared" si="12"/>
        <v>0</v>
      </c>
      <c r="Q78" s="64"/>
      <c r="R78" s="64"/>
    </row>
    <row r="79" spans="1:18" ht="13.5">
      <c r="A79" s="60"/>
      <c r="B79" s="60" t="s">
        <v>185</v>
      </c>
      <c r="C79" s="61" t="s">
        <v>402</v>
      </c>
      <c r="D79" s="62">
        <f t="shared" si="9"/>
        <v>0</v>
      </c>
      <c r="E79" s="62"/>
      <c r="F79" s="62"/>
      <c r="G79" s="62">
        <f t="shared" si="10"/>
        <v>0</v>
      </c>
      <c r="H79" s="62"/>
      <c r="I79" s="62"/>
      <c r="J79" s="60"/>
      <c r="K79" s="60" t="s">
        <v>203</v>
      </c>
      <c r="L79" s="61" t="s">
        <v>403</v>
      </c>
      <c r="M79" s="64">
        <f t="shared" si="11"/>
        <v>0</v>
      </c>
      <c r="N79" s="64"/>
      <c r="O79" s="64"/>
      <c r="P79" s="64">
        <f t="shared" si="12"/>
        <v>0</v>
      </c>
      <c r="Q79" s="64"/>
      <c r="R79" s="64"/>
    </row>
    <row r="80" spans="1:18" ht="13.5">
      <c r="A80" s="60"/>
      <c r="B80" s="60" t="s">
        <v>187</v>
      </c>
      <c r="C80" s="61" t="s">
        <v>404</v>
      </c>
      <c r="D80" s="62">
        <f t="shared" si="9"/>
        <v>0</v>
      </c>
      <c r="E80" s="62"/>
      <c r="F80" s="62"/>
      <c r="G80" s="62">
        <f t="shared" si="10"/>
        <v>0</v>
      </c>
      <c r="H80" s="62"/>
      <c r="I80" s="62"/>
      <c r="J80" s="57" t="s">
        <v>405</v>
      </c>
      <c r="K80" s="57" t="s">
        <v>274</v>
      </c>
      <c r="L80" s="58" t="s">
        <v>260</v>
      </c>
      <c r="M80" s="63">
        <f t="shared" si="11"/>
        <v>0</v>
      </c>
      <c r="N80" s="63">
        <f>SUM(N81:N96)</f>
        <v>0</v>
      </c>
      <c r="O80" s="63">
        <f>SUM(O81:O96)</f>
        <v>0</v>
      </c>
      <c r="P80" s="63">
        <f t="shared" si="12"/>
        <v>0</v>
      </c>
      <c r="Q80" s="63">
        <f>SUM(Q81:Q96)</f>
        <v>0</v>
      </c>
      <c r="R80" s="63">
        <f>SUM(R81:R96)</f>
        <v>0</v>
      </c>
    </row>
    <row r="81" spans="1:18" ht="13.5">
      <c r="A81" s="60"/>
      <c r="B81" s="60" t="s">
        <v>189</v>
      </c>
      <c r="C81" s="61" t="s">
        <v>406</v>
      </c>
      <c r="D81" s="62">
        <f t="shared" si="9"/>
        <v>0</v>
      </c>
      <c r="E81" s="62"/>
      <c r="F81" s="62"/>
      <c r="G81" s="62">
        <f t="shared" si="10"/>
        <v>0</v>
      </c>
      <c r="H81" s="62"/>
      <c r="I81" s="62"/>
      <c r="J81" s="60"/>
      <c r="K81" s="60" t="s">
        <v>179</v>
      </c>
      <c r="L81" s="61" t="s">
        <v>378</v>
      </c>
      <c r="M81" s="64">
        <f t="shared" si="11"/>
        <v>0</v>
      </c>
      <c r="N81" s="64"/>
      <c r="O81" s="64"/>
      <c r="P81" s="64">
        <f t="shared" si="12"/>
        <v>0</v>
      </c>
      <c r="Q81" s="64"/>
      <c r="R81" s="64"/>
    </row>
    <row r="82" spans="1:18" ht="13.5">
      <c r="A82" s="60"/>
      <c r="B82" s="60" t="s">
        <v>203</v>
      </c>
      <c r="C82" s="61" t="s">
        <v>399</v>
      </c>
      <c r="D82" s="62">
        <f t="shared" si="9"/>
        <v>0</v>
      </c>
      <c r="E82" s="62"/>
      <c r="F82" s="62"/>
      <c r="G82" s="62">
        <f t="shared" si="10"/>
        <v>0</v>
      </c>
      <c r="H82" s="62"/>
      <c r="I82" s="62"/>
      <c r="J82" s="60"/>
      <c r="K82" s="60" t="s">
        <v>181</v>
      </c>
      <c r="L82" s="61" t="s">
        <v>380</v>
      </c>
      <c r="M82" s="64">
        <f t="shared" si="11"/>
        <v>0</v>
      </c>
      <c r="N82" s="64"/>
      <c r="O82" s="64"/>
      <c r="P82" s="64">
        <f t="shared" si="12"/>
        <v>0</v>
      </c>
      <c r="Q82" s="64"/>
      <c r="R82" s="64"/>
    </row>
    <row r="83" spans="1:18" ht="13.5">
      <c r="A83" s="65"/>
      <c r="B83" s="66"/>
      <c r="C83" s="65"/>
      <c r="D83" s="62"/>
      <c r="E83" s="62"/>
      <c r="F83" s="62"/>
      <c r="G83" s="62"/>
      <c r="H83" s="62"/>
      <c r="I83" s="62"/>
      <c r="J83" s="65"/>
      <c r="K83" s="66" t="s">
        <v>183</v>
      </c>
      <c r="L83" s="65" t="s">
        <v>383</v>
      </c>
      <c r="M83" s="64">
        <f t="shared" si="11"/>
        <v>0</v>
      </c>
      <c r="N83" s="64"/>
      <c r="O83" s="64"/>
      <c r="P83" s="64">
        <f t="shared" si="12"/>
        <v>0</v>
      </c>
      <c r="Q83" s="64"/>
      <c r="R83" s="64"/>
    </row>
    <row r="84" spans="1:18" ht="13.5">
      <c r="A84" s="65"/>
      <c r="B84" s="66"/>
      <c r="C84" s="65"/>
      <c r="D84" s="62"/>
      <c r="E84" s="62"/>
      <c r="F84" s="62"/>
      <c r="G84" s="62"/>
      <c r="H84" s="62"/>
      <c r="I84" s="62"/>
      <c r="J84" s="65"/>
      <c r="K84" s="66" t="s">
        <v>211</v>
      </c>
      <c r="L84" s="65" t="s">
        <v>307</v>
      </c>
      <c r="M84" s="64">
        <f t="shared" si="11"/>
        <v>0</v>
      </c>
      <c r="N84" s="64"/>
      <c r="O84" s="64"/>
      <c r="P84" s="64">
        <f t="shared" si="12"/>
        <v>0</v>
      </c>
      <c r="Q84" s="64"/>
      <c r="R84" s="64"/>
    </row>
    <row r="85" spans="1:18" ht="13.5">
      <c r="A85" s="65"/>
      <c r="B85" s="66"/>
      <c r="C85" s="65"/>
      <c r="D85" s="62"/>
      <c r="E85" s="62"/>
      <c r="F85" s="62"/>
      <c r="G85" s="62"/>
      <c r="H85" s="62"/>
      <c r="I85" s="62"/>
      <c r="J85" s="65"/>
      <c r="K85" s="66" t="s">
        <v>185</v>
      </c>
      <c r="L85" s="65" t="s">
        <v>315</v>
      </c>
      <c r="M85" s="64">
        <f t="shared" si="11"/>
        <v>0</v>
      </c>
      <c r="N85" s="64"/>
      <c r="O85" s="64"/>
      <c r="P85" s="64">
        <f t="shared" si="12"/>
        <v>0</v>
      </c>
      <c r="Q85" s="64"/>
      <c r="R85" s="64"/>
    </row>
    <row r="86" spans="1:18" ht="13.5">
      <c r="A86" s="65"/>
      <c r="B86" s="66"/>
      <c r="C86" s="65"/>
      <c r="D86" s="62"/>
      <c r="E86" s="62"/>
      <c r="F86" s="62"/>
      <c r="G86" s="62"/>
      <c r="H86" s="62"/>
      <c r="I86" s="62"/>
      <c r="J86" s="65"/>
      <c r="K86" s="66" t="s">
        <v>187</v>
      </c>
      <c r="L86" s="65" t="s">
        <v>387</v>
      </c>
      <c r="M86" s="64">
        <f aca="true" t="shared" si="13" ref="M86:M113">N86+O86</f>
        <v>0</v>
      </c>
      <c r="N86" s="64"/>
      <c r="O86" s="64"/>
      <c r="P86" s="64">
        <f aca="true" t="shared" si="14" ref="P86:P113">Q86+R86</f>
        <v>0</v>
      </c>
      <c r="Q86" s="64"/>
      <c r="R86" s="64"/>
    </row>
    <row r="87" spans="1:18" ht="13.5">
      <c r="A87" s="65"/>
      <c r="B87" s="66"/>
      <c r="C87" s="65"/>
      <c r="D87" s="62"/>
      <c r="E87" s="62"/>
      <c r="F87" s="62"/>
      <c r="G87" s="62"/>
      <c r="H87" s="62"/>
      <c r="I87" s="62"/>
      <c r="J87" s="65"/>
      <c r="K87" s="66" t="s">
        <v>189</v>
      </c>
      <c r="L87" s="65" t="s">
        <v>389</v>
      </c>
      <c r="M87" s="64">
        <f t="shared" si="13"/>
        <v>0</v>
      </c>
      <c r="N87" s="64"/>
      <c r="O87" s="64"/>
      <c r="P87" s="64">
        <f t="shared" si="14"/>
        <v>0</v>
      </c>
      <c r="Q87" s="64"/>
      <c r="R87" s="64"/>
    </row>
    <row r="88" spans="1:18" ht="13.5">
      <c r="A88" s="65"/>
      <c r="B88" s="66"/>
      <c r="C88" s="65"/>
      <c r="D88" s="62"/>
      <c r="E88" s="62"/>
      <c r="F88" s="62"/>
      <c r="G88" s="62"/>
      <c r="H88" s="62"/>
      <c r="I88" s="62"/>
      <c r="J88" s="65"/>
      <c r="K88" s="66" t="s">
        <v>191</v>
      </c>
      <c r="L88" s="65" t="s">
        <v>407</v>
      </c>
      <c r="M88" s="64">
        <f t="shared" si="13"/>
        <v>0</v>
      </c>
      <c r="N88" s="64"/>
      <c r="O88" s="64"/>
      <c r="P88" s="64">
        <f t="shared" si="14"/>
        <v>0</v>
      </c>
      <c r="Q88" s="64"/>
      <c r="R88" s="64"/>
    </row>
    <row r="89" spans="1:18" ht="13.5">
      <c r="A89" s="65"/>
      <c r="B89" s="66"/>
      <c r="C89" s="65"/>
      <c r="D89" s="62"/>
      <c r="E89" s="62"/>
      <c r="F89" s="62"/>
      <c r="G89" s="62"/>
      <c r="H89" s="62"/>
      <c r="I89" s="62"/>
      <c r="J89" s="65"/>
      <c r="K89" s="66" t="s">
        <v>193</v>
      </c>
      <c r="L89" s="65" t="s">
        <v>408</v>
      </c>
      <c r="M89" s="64">
        <f t="shared" si="13"/>
        <v>0</v>
      </c>
      <c r="N89" s="64"/>
      <c r="O89" s="64"/>
      <c r="P89" s="64">
        <f t="shared" si="14"/>
        <v>0</v>
      </c>
      <c r="Q89" s="64"/>
      <c r="R89" s="64"/>
    </row>
    <row r="90" spans="1:18" ht="13.5">
      <c r="A90" s="65"/>
      <c r="B90" s="66"/>
      <c r="C90" s="65"/>
      <c r="D90" s="62"/>
      <c r="E90" s="62"/>
      <c r="F90" s="62"/>
      <c r="G90" s="62"/>
      <c r="H90" s="62"/>
      <c r="I90" s="62"/>
      <c r="J90" s="65"/>
      <c r="K90" s="66" t="s">
        <v>195</v>
      </c>
      <c r="L90" s="65" t="s">
        <v>409</v>
      </c>
      <c r="M90" s="64">
        <f t="shared" si="13"/>
        <v>0</v>
      </c>
      <c r="N90" s="64"/>
      <c r="O90" s="64"/>
      <c r="P90" s="64">
        <f t="shared" si="14"/>
        <v>0</v>
      </c>
      <c r="Q90" s="64"/>
      <c r="R90" s="64"/>
    </row>
    <row r="91" spans="1:18" ht="13.5">
      <c r="A91" s="65"/>
      <c r="B91" s="66"/>
      <c r="C91" s="65"/>
      <c r="D91" s="62"/>
      <c r="E91" s="62"/>
      <c r="F91" s="62"/>
      <c r="G91" s="62"/>
      <c r="H91" s="62"/>
      <c r="I91" s="62"/>
      <c r="J91" s="65"/>
      <c r="K91" s="66" t="s">
        <v>197</v>
      </c>
      <c r="L91" s="65" t="s">
        <v>410</v>
      </c>
      <c r="M91" s="64">
        <f t="shared" si="13"/>
        <v>0</v>
      </c>
      <c r="N91" s="64"/>
      <c r="O91" s="64"/>
      <c r="P91" s="64">
        <f t="shared" si="14"/>
        <v>0</v>
      </c>
      <c r="Q91" s="64"/>
      <c r="R91" s="64"/>
    </row>
    <row r="92" spans="1:18" ht="13.5">
      <c r="A92" s="65"/>
      <c r="B92" s="66"/>
      <c r="C92" s="65"/>
      <c r="D92" s="62"/>
      <c r="E92" s="62"/>
      <c r="F92" s="62"/>
      <c r="G92" s="62"/>
      <c r="H92" s="62"/>
      <c r="I92" s="62"/>
      <c r="J92" s="65"/>
      <c r="K92" s="66" t="s">
        <v>199</v>
      </c>
      <c r="L92" s="65" t="s">
        <v>309</v>
      </c>
      <c r="M92" s="64">
        <f t="shared" si="13"/>
        <v>0</v>
      </c>
      <c r="N92" s="64"/>
      <c r="O92" s="64"/>
      <c r="P92" s="64">
        <f t="shared" si="14"/>
        <v>0</v>
      </c>
      <c r="Q92" s="64"/>
      <c r="R92" s="64"/>
    </row>
    <row r="93" spans="1:18" ht="13.5">
      <c r="A93" s="65"/>
      <c r="B93" s="66"/>
      <c r="C93" s="65"/>
      <c r="D93" s="62"/>
      <c r="E93" s="62"/>
      <c r="F93" s="62"/>
      <c r="G93" s="62"/>
      <c r="H93" s="62"/>
      <c r="I93" s="62"/>
      <c r="J93" s="65"/>
      <c r="K93" s="66" t="s">
        <v>393</v>
      </c>
      <c r="L93" s="65" t="s">
        <v>394</v>
      </c>
      <c r="M93" s="64">
        <f t="shared" si="13"/>
        <v>0</v>
      </c>
      <c r="N93" s="64"/>
      <c r="O93" s="64"/>
      <c r="P93" s="64">
        <f t="shared" si="14"/>
        <v>0</v>
      </c>
      <c r="Q93" s="64"/>
      <c r="R93" s="64"/>
    </row>
    <row r="94" spans="1:18" ht="13.5">
      <c r="A94" s="65"/>
      <c r="B94" s="66"/>
      <c r="C94" s="65"/>
      <c r="D94" s="62"/>
      <c r="E94" s="62"/>
      <c r="F94" s="62"/>
      <c r="G94" s="62"/>
      <c r="H94" s="62"/>
      <c r="I94" s="62"/>
      <c r="J94" s="65"/>
      <c r="K94" s="66" t="s">
        <v>396</v>
      </c>
      <c r="L94" s="65" t="s">
        <v>397</v>
      </c>
      <c r="M94" s="64">
        <f t="shared" si="13"/>
        <v>0</v>
      </c>
      <c r="N94" s="64"/>
      <c r="O94" s="64"/>
      <c r="P94" s="64">
        <f t="shared" si="14"/>
        <v>0</v>
      </c>
      <c r="Q94" s="64"/>
      <c r="R94" s="64"/>
    </row>
    <row r="95" spans="1:18" ht="13.5">
      <c r="A95" s="65"/>
      <c r="B95" s="66"/>
      <c r="C95" s="65"/>
      <c r="D95" s="62"/>
      <c r="E95" s="62"/>
      <c r="F95" s="62"/>
      <c r="G95" s="62"/>
      <c r="H95" s="62"/>
      <c r="I95" s="62"/>
      <c r="J95" s="65"/>
      <c r="K95" s="66" t="s">
        <v>400</v>
      </c>
      <c r="L95" s="65" t="s">
        <v>401</v>
      </c>
      <c r="M95" s="64">
        <f t="shared" si="13"/>
        <v>0</v>
      </c>
      <c r="N95" s="64"/>
      <c r="O95" s="64"/>
      <c r="P95" s="64">
        <f t="shared" si="14"/>
        <v>0</v>
      </c>
      <c r="Q95" s="64"/>
      <c r="R95" s="64"/>
    </row>
    <row r="96" spans="1:18" ht="13.5">
      <c r="A96" s="65"/>
      <c r="B96" s="66"/>
      <c r="C96" s="65"/>
      <c r="D96" s="62"/>
      <c r="E96" s="62"/>
      <c r="F96" s="62"/>
      <c r="G96" s="62"/>
      <c r="H96" s="62"/>
      <c r="I96" s="62"/>
      <c r="J96" s="65"/>
      <c r="K96" s="66" t="s">
        <v>203</v>
      </c>
      <c r="L96" s="65" t="s">
        <v>317</v>
      </c>
      <c r="M96" s="64">
        <f t="shared" si="13"/>
        <v>0</v>
      </c>
      <c r="N96" s="64"/>
      <c r="O96" s="64"/>
      <c r="P96" s="64">
        <f t="shared" si="14"/>
        <v>0</v>
      </c>
      <c r="Q96" s="64"/>
      <c r="R96" s="64"/>
    </row>
    <row r="97" spans="1:18" ht="13.5">
      <c r="A97" s="65"/>
      <c r="B97" s="66"/>
      <c r="C97" s="65"/>
      <c r="D97" s="62"/>
      <c r="E97" s="62"/>
      <c r="F97" s="62"/>
      <c r="G97" s="62"/>
      <c r="H97" s="62"/>
      <c r="I97" s="62"/>
      <c r="J97" s="69" t="s">
        <v>411</v>
      </c>
      <c r="K97" s="70" t="s">
        <v>274</v>
      </c>
      <c r="L97" s="69" t="s">
        <v>412</v>
      </c>
      <c r="M97" s="63">
        <f t="shared" si="13"/>
        <v>0</v>
      </c>
      <c r="N97" s="63">
        <f>SUM(N98:N99)</f>
        <v>0</v>
      </c>
      <c r="O97" s="63">
        <f>SUM(O98:O99)</f>
        <v>0</v>
      </c>
      <c r="P97" s="63">
        <f t="shared" si="14"/>
        <v>0</v>
      </c>
      <c r="Q97" s="63">
        <f>SUM(Q98:Q99)</f>
        <v>0</v>
      </c>
      <c r="R97" s="63">
        <f>SUM(R98:R99)</f>
        <v>0</v>
      </c>
    </row>
    <row r="98" spans="1:18" ht="13.5">
      <c r="A98" s="65"/>
      <c r="B98" s="66"/>
      <c r="C98" s="65"/>
      <c r="D98" s="62"/>
      <c r="E98" s="62"/>
      <c r="F98" s="62"/>
      <c r="G98" s="62"/>
      <c r="H98" s="62"/>
      <c r="I98" s="62"/>
      <c r="J98" s="65"/>
      <c r="K98" s="66" t="s">
        <v>179</v>
      </c>
      <c r="L98" s="65" t="s">
        <v>413</v>
      </c>
      <c r="M98" s="64">
        <f t="shared" si="13"/>
        <v>0</v>
      </c>
      <c r="N98" s="64"/>
      <c r="O98" s="64"/>
      <c r="P98" s="64">
        <f t="shared" si="14"/>
        <v>0</v>
      </c>
      <c r="Q98" s="64"/>
      <c r="R98" s="64"/>
    </row>
    <row r="99" spans="1:18" ht="13.5">
      <c r="A99" s="65"/>
      <c r="B99" s="66"/>
      <c r="C99" s="65"/>
      <c r="D99" s="62"/>
      <c r="E99" s="62"/>
      <c r="F99" s="62"/>
      <c r="G99" s="62"/>
      <c r="H99" s="62"/>
      <c r="I99" s="62"/>
      <c r="J99" s="65"/>
      <c r="K99" s="66" t="s">
        <v>203</v>
      </c>
      <c r="L99" s="65" t="s">
        <v>341</v>
      </c>
      <c r="M99" s="64">
        <f t="shared" si="13"/>
        <v>0</v>
      </c>
      <c r="N99" s="64"/>
      <c r="O99" s="64"/>
      <c r="P99" s="64">
        <f t="shared" si="14"/>
        <v>0</v>
      </c>
      <c r="Q99" s="64"/>
      <c r="R99" s="64"/>
    </row>
    <row r="100" spans="1:18" ht="13.5">
      <c r="A100" s="65"/>
      <c r="B100" s="66"/>
      <c r="C100" s="65"/>
      <c r="D100" s="62"/>
      <c r="E100" s="62"/>
      <c r="F100" s="62"/>
      <c r="G100" s="62"/>
      <c r="H100" s="62"/>
      <c r="I100" s="62"/>
      <c r="J100" s="69" t="s">
        <v>414</v>
      </c>
      <c r="K100" s="70" t="s">
        <v>274</v>
      </c>
      <c r="L100" s="69" t="s">
        <v>336</v>
      </c>
      <c r="M100" s="63">
        <f t="shared" si="13"/>
        <v>0</v>
      </c>
      <c r="N100" s="63">
        <f>SUM(N101:N105)</f>
        <v>0</v>
      </c>
      <c r="O100" s="63">
        <f>SUM(O101:O105)</f>
        <v>0</v>
      </c>
      <c r="P100" s="63">
        <f t="shared" si="14"/>
        <v>0</v>
      </c>
      <c r="Q100" s="63">
        <f>SUM(Q101:Q105)</f>
        <v>0</v>
      </c>
      <c r="R100" s="63">
        <f>SUM(R101:R105)</f>
        <v>0</v>
      </c>
    </row>
    <row r="101" spans="1:18" ht="13.5">
      <c r="A101" s="65"/>
      <c r="B101" s="66"/>
      <c r="C101" s="65"/>
      <c r="D101" s="62"/>
      <c r="E101" s="62"/>
      <c r="F101" s="62"/>
      <c r="G101" s="62"/>
      <c r="H101" s="62"/>
      <c r="I101" s="62"/>
      <c r="J101" s="65"/>
      <c r="K101" s="66" t="s">
        <v>179</v>
      </c>
      <c r="L101" s="65" t="s">
        <v>413</v>
      </c>
      <c r="M101" s="64">
        <f t="shared" si="13"/>
        <v>0</v>
      </c>
      <c r="N101" s="64"/>
      <c r="O101" s="64"/>
      <c r="P101" s="64">
        <f t="shared" si="14"/>
        <v>0</v>
      </c>
      <c r="Q101" s="64"/>
      <c r="R101" s="64"/>
    </row>
    <row r="102" spans="1:18" ht="13.5">
      <c r="A102" s="65"/>
      <c r="B102" s="66"/>
      <c r="C102" s="65"/>
      <c r="D102" s="62"/>
      <c r="E102" s="62"/>
      <c r="F102" s="62"/>
      <c r="G102" s="62"/>
      <c r="H102" s="62"/>
      <c r="I102" s="62"/>
      <c r="J102" s="65"/>
      <c r="K102" s="66" t="s">
        <v>183</v>
      </c>
      <c r="L102" s="65" t="s">
        <v>415</v>
      </c>
      <c r="M102" s="64">
        <f t="shared" si="13"/>
        <v>0</v>
      </c>
      <c r="N102" s="64"/>
      <c r="O102" s="64"/>
      <c r="P102" s="64">
        <f t="shared" si="14"/>
        <v>0</v>
      </c>
      <c r="Q102" s="64"/>
      <c r="R102" s="64"/>
    </row>
    <row r="103" spans="1:18" ht="13.5">
      <c r="A103" s="65"/>
      <c r="B103" s="66"/>
      <c r="C103" s="65"/>
      <c r="D103" s="62"/>
      <c r="E103" s="62"/>
      <c r="F103" s="62"/>
      <c r="G103" s="62"/>
      <c r="H103" s="62"/>
      <c r="I103" s="62"/>
      <c r="J103" s="65"/>
      <c r="K103" s="66" t="s">
        <v>209</v>
      </c>
      <c r="L103" s="65" t="s">
        <v>337</v>
      </c>
      <c r="M103" s="64">
        <f t="shared" si="13"/>
        <v>0</v>
      </c>
      <c r="N103" s="64"/>
      <c r="O103" s="64"/>
      <c r="P103" s="64">
        <f t="shared" si="14"/>
        <v>0</v>
      </c>
      <c r="Q103" s="64"/>
      <c r="R103" s="64"/>
    </row>
    <row r="104" spans="1:18" ht="13.5">
      <c r="A104" s="65"/>
      <c r="B104" s="66"/>
      <c r="C104" s="65"/>
      <c r="D104" s="62"/>
      <c r="E104" s="62"/>
      <c r="F104" s="62"/>
      <c r="G104" s="62"/>
      <c r="H104" s="62"/>
      <c r="I104" s="62"/>
      <c r="J104" s="65"/>
      <c r="K104" s="66" t="s">
        <v>211</v>
      </c>
      <c r="L104" s="65" t="s">
        <v>339</v>
      </c>
      <c r="M104" s="64">
        <f t="shared" si="13"/>
        <v>0</v>
      </c>
      <c r="N104" s="64"/>
      <c r="O104" s="64"/>
      <c r="P104" s="64">
        <f t="shared" si="14"/>
        <v>0</v>
      </c>
      <c r="Q104" s="64"/>
      <c r="R104" s="64"/>
    </row>
    <row r="105" spans="1:18" ht="13.5">
      <c r="A105" s="65"/>
      <c r="B105" s="66"/>
      <c r="C105" s="65"/>
      <c r="D105" s="62"/>
      <c r="E105" s="62"/>
      <c r="F105" s="62"/>
      <c r="G105" s="62"/>
      <c r="H105" s="62"/>
      <c r="I105" s="62"/>
      <c r="J105" s="65"/>
      <c r="K105" s="66" t="s">
        <v>203</v>
      </c>
      <c r="L105" s="65" t="s">
        <v>341</v>
      </c>
      <c r="M105" s="64">
        <f t="shared" si="13"/>
        <v>0</v>
      </c>
      <c r="N105" s="64"/>
      <c r="O105" s="64"/>
      <c r="P105" s="64">
        <f t="shared" si="14"/>
        <v>0</v>
      </c>
      <c r="Q105" s="64"/>
      <c r="R105" s="64"/>
    </row>
    <row r="106" spans="1:18" ht="13.5">
      <c r="A106" s="65"/>
      <c r="B106" s="66"/>
      <c r="C106" s="65"/>
      <c r="D106" s="62"/>
      <c r="E106" s="62"/>
      <c r="F106" s="62"/>
      <c r="G106" s="62"/>
      <c r="H106" s="62"/>
      <c r="I106" s="62"/>
      <c r="J106" s="69" t="s">
        <v>416</v>
      </c>
      <c r="K106" s="70" t="s">
        <v>274</v>
      </c>
      <c r="L106" s="69" t="s">
        <v>361</v>
      </c>
      <c r="M106" s="63">
        <f t="shared" si="13"/>
        <v>0</v>
      </c>
      <c r="N106" s="63">
        <f>SUM(N107:N108)</f>
        <v>0</v>
      </c>
      <c r="O106" s="63">
        <f>SUM(O107:O108)</f>
        <v>0</v>
      </c>
      <c r="P106" s="63">
        <f t="shared" si="14"/>
        <v>0</v>
      </c>
      <c r="Q106" s="63">
        <f>SUM(Q107:Q108)</f>
        <v>0</v>
      </c>
      <c r="R106" s="63">
        <f>SUM(R107:R108)</f>
        <v>0</v>
      </c>
    </row>
    <row r="107" spans="1:18" ht="13.5">
      <c r="A107" s="65"/>
      <c r="B107" s="66"/>
      <c r="C107" s="65"/>
      <c r="D107" s="62"/>
      <c r="E107" s="62"/>
      <c r="F107" s="62"/>
      <c r="G107" s="62"/>
      <c r="H107" s="62"/>
      <c r="I107" s="62"/>
      <c r="J107" s="65"/>
      <c r="K107" s="66" t="s">
        <v>181</v>
      </c>
      <c r="L107" s="65" t="s">
        <v>363</v>
      </c>
      <c r="M107" s="64">
        <f t="shared" si="13"/>
        <v>0</v>
      </c>
      <c r="N107" s="64"/>
      <c r="O107" s="64"/>
      <c r="P107" s="64">
        <f t="shared" si="14"/>
        <v>0</v>
      </c>
      <c r="Q107" s="64"/>
      <c r="R107" s="64"/>
    </row>
    <row r="108" spans="1:18" ht="13.5">
      <c r="A108" s="65"/>
      <c r="B108" s="66"/>
      <c r="C108" s="65"/>
      <c r="D108" s="62"/>
      <c r="E108" s="62"/>
      <c r="F108" s="62"/>
      <c r="G108" s="62"/>
      <c r="H108" s="62"/>
      <c r="I108" s="62"/>
      <c r="J108" s="65"/>
      <c r="K108" s="66" t="s">
        <v>183</v>
      </c>
      <c r="L108" s="65" t="s">
        <v>364</v>
      </c>
      <c r="M108" s="64">
        <f t="shared" si="13"/>
        <v>0</v>
      </c>
      <c r="N108" s="64"/>
      <c r="O108" s="64"/>
      <c r="P108" s="64">
        <f t="shared" si="14"/>
        <v>0</v>
      </c>
      <c r="Q108" s="64"/>
      <c r="R108" s="64"/>
    </row>
    <row r="109" spans="1:18" ht="13.5">
      <c r="A109" s="65"/>
      <c r="B109" s="66"/>
      <c r="C109" s="65"/>
      <c r="D109" s="62"/>
      <c r="E109" s="62"/>
      <c r="F109" s="62"/>
      <c r="G109" s="62"/>
      <c r="H109" s="62"/>
      <c r="I109" s="62"/>
      <c r="J109" s="69" t="s">
        <v>417</v>
      </c>
      <c r="K109" s="70" t="s">
        <v>274</v>
      </c>
      <c r="L109" s="69" t="s">
        <v>399</v>
      </c>
      <c r="M109" s="63">
        <f t="shared" si="13"/>
        <v>0</v>
      </c>
      <c r="N109" s="63">
        <f>SUM(N110:N113)</f>
        <v>0</v>
      </c>
      <c r="O109" s="63">
        <f>SUM(O110:O113)</f>
        <v>0</v>
      </c>
      <c r="P109" s="63">
        <f t="shared" si="14"/>
        <v>0</v>
      </c>
      <c r="Q109" s="63">
        <f>SUM(Q110:Q113)</f>
        <v>0</v>
      </c>
      <c r="R109" s="63">
        <f>SUM(R110:R113)</f>
        <v>0</v>
      </c>
    </row>
    <row r="110" spans="1:18" ht="13.5">
      <c r="A110" s="65"/>
      <c r="B110" s="66"/>
      <c r="C110" s="65"/>
      <c r="D110" s="62"/>
      <c r="E110" s="62"/>
      <c r="F110" s="62"/>
      <c r="G110" s="62"/>
      <c r="H110" s="62"/>
      <c r="I110" s="62"/>
      <c r="J110" s="65"/>
      <c r="K110" s="66" t="s">
        <v>185</v>
      </c>
      <c r="L110" s="65" t="s">
        <v>402</v>
      </c>
      <c r="M110" s="64">
        <f t="shared" si="13"/>
        <v>0</v>
      </c>
      <c r="N110" s="64"/>
      <c r="O110" s="64"/>
      <c r="P110" s="64">
        <f t="shared" si="14"/>
        <v>0</v>
      </c>
      <c r="Q110" s="64"/>
      <c r="R110" s="64"/>
    </row>
    <row r="111" spans="1:18" ht="13.5">
      <c r="A111" s="65"/>
      <c r="B111" s="66"/>
      <c r="C111" s="65"/>
      <c r="D111" s="62"/>
      <c r="E111" s="62"/>
      <c r="F111" s="62"/>
      <c r="G111" s="62"/>
      <c r="H111" s="62"/>
      <c r="I111" s="62"/>
      <c r="J111" s="65"/>
      <c r="K111" s="66" t="s">
        <v>187</v>
      </c>
      <c r="L111" s="65" t="s">
        <v>404</v>
      </c>
      <c r="M111" s="64">
        <f t="shared" si="13"/>
        <v>0</v>
      </c>
      <c r="N111" s="64"/>
      <c r="O111" s="64"/>
      <c r="P111" s="64">
        <f t="shared" si="14"/>
        <v>0</v>
      </c>
      <c r="Q111" s="64"/>
      <c r="R111" s="64"/>
    </row>
    <row r="112" spans="1:18" ht="13.5">
      <c r="A112" s="65"/>
      <c r="B112" s="66"/>
      <c r="C112" s="65"/>
      <c r="D112" s="62"/>
      <c r="E112" s="62"/>
      <c r="F112" s="62"/>
      <c r="G112" s="62"/>
      <c r="H112" s="62"/>
      <c r="I112" s="62"/>
      <c r="J112" s="65"/>
      <c r="K112" s="66" t="s">
        <v>189</v>
      </c>
      <c r="L112" s="65" t="s">
        <v>406</v>
      </c>
      <c r="M112" s="64">
        <f t="shared" si="13"/>
        <v>0</v>
      </c>
      <c r="N112" s="64"/>
      <c r="O112" s="64"/>
      <c r="P112" s="64">
        <f t="shared" si="14"/>
        <v>0</v>
      </c>
      <c r="Q112" s="64"/>
      <c r="R112" s="64"/>
    </row>
    <row r="113" spans="1:18" ht="13.5">
      <c r="A113" s="65"/>
      <c r="B113" s="66"/>
      <c r="C113" s="65"/>
      <c r="D113" s="62"/>
      <c r="E113" s="62"/>
      <c r="F113" s="62"/>
      <c r="G113" s="62"/>
      <c r="H113" s="62"/>
      <c r="I113" s="62"/>
      <c r="J113" s="65"/>
      <c r="K113" s="66" t="s">
        <v>203</v>
      </c>
      <c r="L113" s="65" t="s">
        <v>399</v>
      </c>
      <c r="M113" s="64">
        <f t="shared" si="13"/>
        <v>0</v>
      </c>
      <c r="N113" s="64"/>
      <c r="O113" s="64"/>
      <c r="P113" s="64">
        <f t="shared" si="14"/>
        <v>0</v>
      </c>
      <c r="Q113" s="64"/>
      <c r="R113" s="64"/>
    </row>
    <row r="114" spans="1:18" ht="14.25" customHeight="1">
      <c r="A114" s="67" t="s">
        <v>40</v>
      </c>
      <c r="B114" s="67"/>
      <c r="C114" s="67"/>
      <c r="D114" s="68">
        <f aca="true" t="shared" si="15" ref="D114:I114">D8+D13+D24+D32+D39+D43+D46+D50+D53+D59+D62+D67+D70+D75+D78</f>
        <v>3171.3899999999994</v>
      </c>
      <c r="E114" s="68">
        <f t="shared" si="15"/>
        <v>3171.3899999999994</v>
      </c>
      <c r="F114" s="68">
        <f t="shared" si="15"/>
        <v>0</v>
      </c>
      <c r="G114" s="68">
        <f t="shared" si="15"/>
        <v>0</v>
      </c>
      <c r="H114" s="68">
        <f t="shared" si="15"/>
        <v>0</v>
      </c>
      <c r="I114" s="68">
        <f t="shared" si="15"/>
        <v>0</v>
      </c>
      <c r="J114" s="67" t="s">
        <v>40</v>
      </c>
      <c r="K114" s="67"/>
      <c r="L114" s="67"/>
      <c r="M114" s="17">
        <f aca="true" t="shared" si="16" ref="M114:R114">M8+M22+M50+M62+M67+M80+M97+M100+M106+M109</f>
        <v>3171.3899999999994</v>
      </c>
      <c r="N114" s="17">
        <f t="shared" si="16"/>
        <v>3171.3899999999994</v>
      </c>
      <c r="O114" s="17">
        <f t="shared" si="16"/>
        <v>0</v>
      </c>
      <c r="P114" s="17">
        <f t="shared" si="16"/>
        <v>0</v>
      </c>
      <c r="Q114" s="17">
        <f t="shared" si="16"/>
        <v>0</v>
      </c>
      <c r="R114" s="17">
        <f t="shared" si="16"/>
        <v>0</v>
      </c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C8" sqref="C8"/>
    </sheetView>
  </sheetViews>
  <sheetFormatPr defaultColWidth="10.28125" defaultRowHeight="12.75"/>
  <cols>
    <col min="1" max="1" width="35.8515625" style="34" customWidth="1"/>
    <col min="2" max="2" width="24.28125" style="34" customWidth="1"/>
    <col min="3" max="3" width="24.421875" style="34" customWidth="1"/>
    <col min="4" max="4" width="28.421875" style="34" customWidth="1"/>
    <col min="5" max="5" width="26.8515625" style="34" customWidth="1"/>
    <col min="6" max="8" width="13.28125" style="34" customWidth="1"/>
    <col min="9" max="16384" width="10.28125" style="34" customWidth="1"/>
  </cols>
  <sheetData>
    <row r="1" spans="1:8" s="34" customFormat="1" ht="39.75" customHeight="1">
      <c r="A1" s="36" t="s">
        <v>418</v>
      </c>
      <c r="B1" s="36"/>
      <c r="C1" s="36"/>
      <c r="D1" s="36"/>
      <c r="E1" s="36"/>
      <c r="F1" s="37"/>
      <c r="G1" s="37"/>
      <c r="H1" s="37"/>
    </row>
    <row r="2" spans="1:5" s="35" customFormat="1" ht="28.5" customHeight="1">
      <c r="A2" s="38" t="s">
        <v>419</v>
      </c>
      <c r="B2" s="38"/>
      <c r="C2" s="38"/>
      <c r="D2" s="38"/>
      <c r="E2" s="39" t="s">
        <v>42</v>
      </c>
    </row>
    <row r="3" spans="1:5" s="34" customFormat="1" ht="30" customHeight="1">
      <c r="A3" s="40" t="s">
        <v>420</v>
      </c>
      <c r="B3" s="40" t="s">
        <v>421</v>
      </c>
      <c r="C3" s="40" t="s">
        <v>422</v>
      </c>
      <c r="D3" s="41" t="s">
        <v>423</v>
      </c>
      <c r="E3" s="41"/>
    </row>
    <row r="4" spans="1:5" s="34" customFormat="1" ht="30" customHeight="1">
      <c r="A4" s="42"/>
      <c r="B4" s="42"/>
      <c r="C4" s="42"/>
      <c r="D4" s="43" t="s">
        <v>424</v>
      </c>
      <c r="E4" s="43" t="s">
        <v>425</v>
      </c>
    </row>
    <row r="5" spans="1:5" s="34" customFormat="1" ht="30" customHeight="1">
      <c r="A5" s="44" t="s">
        <v>69</v>
      </c>
      <c r="B5" s="45">
        <f>SUM(B6:B8)</f>
        <v>0</v>
      </c>
      <c r="C5" s="45">
        <f>SUM(C6:C8)</f>
        <v>0</v>
      </c>
      <c r="D5" s="45">
        <f aca="true" t="shared" si="0" ref="D5:D10">B5-C5</f>
        <v>0</v>
      </c>
      <c r="E5" s="46"/>
    </row>
    <row r="6" spans="1:5" s="34" customFormat="1" ht="30" customHeight="1">
      <c r="A6" s="45" t="s">
        <v>426</v>
      </c>
      <c r="B6" s="45"/>
      <c r="C6" s="45"/>
      <c r="D6" s="45">
        <f t="shared" si="0"/>
        <v>0</v>
      </c>
      <c r="E6" s="46"/>
    </row>
    <row r="7" spans="1:5" s="34" customFormat="1" ht="30" customHeight="1">
      <c r="A7" s="45" t="s">
        <v>427</v>
      </c>
      <c r="B7" s="45"/>
      <c r="C7" s="45"/>
      <c r="D7" s="45">
        <f t="shared" si="0"/>
        <v>0</v>
      </c>
      <c r="E7" s="46"/>
    </row>
    <row r="8" spans="1:5" s="34" customFormat="1" ht="30" customHeight="1">
      <c r="A8" s="45" t="s">
        <v>428</v>
      </c>
      <c r="B8" s="45">
        <f>SUM(B9:B10)</f>
        <v>0</v>
      </c>
      <c r="C8" s="45">
        <f>SUM(C9:C10)</f>
        <v>0</v>
      </c>
      <c r="D8" s="45">
        <f t="shared" si="0"/>
        <v>0</v>
      </c>
      <c r="E8" s="46"/>
    </row>
    <row r="9" spans="1:5" s="34" customFormat="1" ht="30" customHeight="1">
      <c r="A9" s="45" t="s">
        <v>429</v>
      </c>
      <c r="B9" s="45"/>
      <c r="C9" s="45"/>
      <c r="D9" s="45">
        <f t="shared" si="0"/>
        <v>0</v>
      </c>
      <c r="E9" s="46"/>
    </row>
    <row r="10" spans="1:5" s="34" customFormat="1" ht="30" customHeight="1">
      <c r="A10" s="45" t="s">
        <v>430</v>
      </c>
      <c r="B10" s="45"/>
      <c r="C10" s="45"/>
      <c r="D10" s="45">
        <f t="shared" si="0"/>
        <v>0</v>
      </c>
      <c r="E10" s="46"/>
    </row>
    <row r="11" spans="1:5" s="34" customFormat="1" ht="132" customHeight="1">
      <c r="A11" s="47" t="s">
        <v>431</v>
      </c>
      <c r="B11" s="47"/>
      <c r="C11" s="47"/>
      <c r="D11" s="47"/>
      <c r="E11" s="47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  <legacyDrawing r:id="rId2"/>
  <oleObjects>
    <oleObject progId="Equation.KSEE3" shapeId="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2020-01-11T06:24:04Z</dcterms:created>
  <dcterms:modified xsi:type="dcterms:W3CDTF">2020-06-17T12:50:28Z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