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下达资金表" sheetId="1" r:id="rId1"/>
  </sheets>
  <definedNames>
    <definedName name="_xlnm.Print_Titles" localSheetId="0">下达资金表!$1:$5</definedName>
  </definedNames>
  <calcPr calcId="144525"/>
</workbook>
</file>

<file path=xl/sharedStrings.xml><?xml version="1.0" encoding="utf-8"?>
<sst xmlns="http://schemas.openxmlformats.org/spreadsheetml/2006/main" count="122" uniqueCount="104">
  <si>
    <t>2020年义务教育家庭经济困难学生生活补助省级和县级资金下达情况表</t>
  </si>
  <si>
    <t>单位：人、元</t>
  </si>
  <si>
    <t>学校</t>
  </si>
  <si>
    <t>合计</t>
  </si>
  <si>
    <t>四类学生人数统计</t>
  </si>
  <si>
    <t>州级下达贫困学生人数</t>
  </si>
  <si>
    <t>本次下达非四类学生人数（州级下达学生比例数减去四类学生人数）</t>
  </si>
  <si>
    <t>姚财教【2020】25号下达四类学生和非四类学生资金（四类学生全年资金已经下达）</t>
  </si>
  <si>
    <t>本次下达</t>
  </si>
  <si>
    <t>省级县级</t>
  </si>
  <si>
    <t>县级州级</t>
  </si>
  <si>
    <t>小计</t>
  </si>
  <si>
    <t>小学</t>
  </si>
  <si>
    <t>中学</t>
  </si>
  <si>
    <t>县合计</t>
  </si>
  <si>
    <t>姚安县第一中学</t>
  </si>
  <si>
    <t>姚安县大成中学</t>
  </si>
  <si>
    <t>姚安县思源实验学校</t>
  </si>
  <si>
    <t>栋川镇合计</t>
  </si>
  <si>
    <t>姚安县栋川镇仁和中学</t>
  </si>
  <si>
    <t>姚安县栋川镇龙岗中学</t>
  </si>
  <si>
    <t>姚安县栋川镇大龙口中学</t>
  </si>
  <si>
    <t>姚安县栋川镇徐官坝小学</t>
  </si>
  <si>
    <t>姚安县栋川镇马草地小学</t>
  </si>
  <si>
    <t>姚安县栋川镇地角小学</t>
  </si>
  <si>
    <t>姚安县栋川镇启明小学</t>
  </si>
  <si>
    <t>姚安县栋川镇龙岗小学</t>
  </si>
  <si>
    <t>姚安县栋川镇竹园小学</t>
  </si>
  <si>
    <t>姚安县栋川镇大龙口小学</t>
  </si>
  <si>
    <t>姚安县栋川镇海埂屯小学</t>
  </si>
  <si>
    <t>姚安县栋川镇包粮屯小学</t>
  </si>
  <si>
    <t>姚安县栋川镇郭家凹小学</t>
  </si>
  <si>
    <t>姚安县栋川镇白家屯小学</t>
  </si>
  <si>
    <t>姚安县栋川镇海子心小学</t>
  </si>
  <si>
    <t>姚安县栋川镇白龙寺小学</t>
  </si>
  <si>
    <t>姚安县栋川镇仁和小学</t>
  </si>
  <si>
    <t>姚安县栋川镇右所冲小学</t>
  </si>
  <si>
    <t>姚安县栋川镇蛉丰小学</t>
  </si>
  <si>
    <t>姚安县栋川镇清河小学</t>
  </si>
  <si>
    <t>姚安县栋川镇长寿小学</t>
  </si>
  <si>
    <t>姚安县光禄镇合计</t>
  </si>
  <si>
    <t>姚安县光禄镇光禄中学</t>
  </si>
  <si>
    <t>姚安县光禄镇光禄小学</t>
  </si>
  <si>
    <t>姚安县光禄镇小邑小学</t>
  </si>
  <si>
    <t>姚安县光禄镇旧城小学</t>
  </si>
  <si>
    <t>姚安县光禄镇福光小学</t>
  </si>
  <si>
    <t>姚安县光禄镇班刘小学</t>
  </si>
  <si>
    <t>姚安县光禄镇后营小学</t>
  </si>
  <si>
    <t>姚安县光禄镇江尾小学</t>
  </si>
  <si>
    <t>姚安县光禄镇吴海小学</t>
  </si>
  <si>
    <t>姚安县光禄镇新庄小学</t>
  </si>
  <si>
    <t>姚安县光禄镇梯子小学</t>
  </si>
  <si>
    <t>姚安县光禄镇草海小学</t>
  </si>
  <si>
    <t>姚安县弥兴镇合计</t>
  </si>
  <si>
    <t>姚安县弥兴镇弥兴中学</t>
  </si>
  <si>
    <t>姚安县弥兴镇弥兴小学</t>
  </si>
  <si>
    <t>姚安县弥兴镇大村小学</t>
  </si>
  <si>
    <t>姚安县弥兴镇官庄小学</t>
  </si>
  <si>
    <t>姚安县弥兴镇朱街小学</t>
  </si>
  <si>
    <t>姚安县弥兴镇红梅小学</t>
  </si>
  <si>
    <t>姚安县弥兴镇上屯小学</t>
  </si>
  <si>
    <t>姚安县弥兴镇小苴小学</t>
  </si>
  <si>
    <t>姚安县弥兴镇大苴小学</t>
  </si>
  <si>
    <t>姚安县大河口乡合计</t>
  </si>
  <si>
    <t>姚安县大河口乡大河口小学</t>
  </si>
  <si>
    <t>姚安县大河口乡大梨树小学</t>
  </si>
  <si>
    <t>姚安县大河口乡涟水小学</t>
  </si>
  <si>
    <t>姚安县大河口乡麂子小学</t>
  </si>
  <si>
    <t>姚安县大河口乡大白者乐小学</t>
  </si>
  <si>
    <t>姚安县大河口乡大火房小学</t>
  </si>
  <si>
    <t>姚安县官屯镇合计</t>
  </si>
  <si>
    <t>姚安县官屯乡官屯校点</t>
  </si>
  <si>
    <t>姚安县官屯乡山坡小学</t>
  </si>
  <si>
    <t>姚安县官屯乡连厂小学</t>
  </si>
  <si>
    <t>姚安县官屯乡马游小学</t>
  </si>
  <si>
    <t>姚安县官屯乡葡萄小学</t>
  </si>
  <si>
    <t>姚安县官屯乡三角小学</t>
  </si>
  <si>
    <t>姚安县太平镇合计</t>
  </si>
  <si>
    <t>姚安县太平镇太平小学</t>
  </si>
  <si>
    <t>姚安县太平镇陈家小学</t>
  </si>
  <si>
    <t>姚安县太平镇老街小学</t>
  </si>
  <si>
    <t>姚安县太平镇各苴小学</t>
  </si>
  <si>
    <t>姚安县太平镇白石地小学</t>
  </si>
  <si>
    <t>姚安县太平镇者乐小学</t>
  </si>
  <si>
    <t>姚安县前场镇合计</t>
  </si>
  <si>
    <t>姚安县前场镇前场中学</t>
  </si>
  <si>
    <t>姚安县前场镇前场小学</t>
  </si>
  <si>
    <t>姚安县前场镇石河小学</t>
  </si>
  <si>
    <t>姚安县前场镇盐井小学</t>
  </si>
  <si>
    <t>姚安县前场镇王朝小学</t>
  </si>
  <si>
    <t>姚安县前场镇新村小学</t>
  </si>
  <si>
    <t>姚安县前场镇小河小学</t>
  </si>
  <si>
    <t>姚安县前场镇稗子田小学</t>
  </si>
  <si>
    <t>姚安县前场镇木署小学</t>
  </si>
  <si>
    <t>姚安县前场镇新民小学</t>
  </si>
  <si>
    <t>姚安县适中乡合计</t>
  </si>
  <si>
    <t>姚安县适中乡适中小学</t>
  </si>
  <si>
    <t>姚安县适中乡三木小学</t>
  </si>
  <si>
    <t>姚安县适中乡月明小学</t>
  </si>
  <si>
    <t>姚安县适中乡菖河小学</t>
  </si>
  <si>
    <t>姚安县左门乡合计</t>
  </si>
  <si>
    <t>姚安县左门乡左门中学</t>
  </si>
  <si>
    <t>姚安县左门乡地索小学</t>
  </si>
  <si>
    <t>姚安县干海半寄宿制小学</t>
  </si>
</sst>
</file>

<file path=xl/styles.xml><?xml version="1.0" encoding="utf-8"?>
<styleSheet xmlns="http://schemas.openxmlformats.org/spreadsheetml/2006/main">
  <numFmts count="6">
    <numFmt numFmtId="176" formatCode="0_);[Red]\(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_ "/>
  </numFmts>
  <fonts count="38">
    <font>
      <sz val="11"/>
      <color theme="1"/>
      <name val="宋体"/>
      <charset val="134"/>
      <scheme val="minor"/>
    </font>
    <font>
      <sz val="11"/>
      <color rgb="FF00B05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2"/>
      <name val="宋体"/>
      <charset val="134"/>
    </font>
    <font>
      <b/>
      <sz val="14"/>
      <color theme="1"/>
      <name val="方正仿宋简体"/>
      <charset val="134"/>
    </font>
    <font>
      <sz val="14"/>
      <color theme="1"/>
      <name val="黑体"/>
      <charset val="134"/>
    </font>
    <font>
      <sz val="12"/>
      <color theme="1"/>
      <name val="方正仿宋简体"/>
      <charset val="134"/>
    </font>
    <font>
      <sz val="14"/>
      <color theme="1"/>
      <name val="方正仿宋简体"/>
      <charset val="134"/>
    </font>
    <font>
      <b/>
      <sz val="9"/>
      <color theme="1"/>
      <name val="方正仿宋简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indexed="8"/>
      <name val="宋体"/>
      <charset val="134"/>
    </font>
    <font>
      <b/>
      <sz val="9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3" fillId="20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0" borderId="0"/>
    <xf numFmtId="0" fontId="0" fillId="14" borderId="16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7" fillId="10" borderId="15" applyNumberFormat="0" applyAlignment="0" applyProtection="0">
      <alignment vertical="center"/>
    </xf>
    <xf numFmtId="0" fontId="26" fillId="10" borderId="14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4" fillId="0" borderId="0"/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52" applyFont="1" applyAlignment="1">
      <alignment horizontal="center" wrapText="1"/>
    </xf>
    <xf numFmtId="0" fontId="3" fillId="0" borderId="0" xfId="52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 readingOrder="1"/>
      <protection locked="0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9" fillId="2" borderId="1" xfId="0" applyFont="1" applyFill="1" applyBorder="1" applyAlignment="1" applyProtection="1">
      <alignment horizontal="left" vertical="center" wrapText="1" readingOrder="1"/>
      <protection locked="0"/>
    </xf>
    <xf numFmtId="0" fontId="12" fillId="0" borderId="1" xfId="0" applyFont="1" applyFill="1" applyBorder="1" applyAlignment="1" applyProtection="1">
      <alignment horizontal="left" vertical="center" wrapText="1" readingOrder="1"/>
      <protection locked="0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0" fillId="2" borderId="1" xfId="0" applyFont="1" applyFill="1" applyBorder="1" applyAlignment="1" applyProtection="1">
      <alignment horizontal="left" vertical="center" wrapText="1" readingOrder="1"/>
      <protection locked="0"/>
    </xf>
    <xf numFmtId="0" fontId="10" fillId="0" borderId="1" xfId="13" applyFont="1" applyFill="1" applyBorder="1" applyAlignment="1" applyProtection="1">
      <alignment horizontal="center" vertical="center" wrapText="1" readingOrder="1"/>
      <protection locked="0"/>
    </xf>
    <xf numFmtId="0" fontId="12" fillId="2" borderId="1" xfId="0" applyFont="1" applyFill="1" applyBorder="1" applyAlignment="1" applyProtection="1">
      <alignment horizontal="left" vertical="center" wrapText="1" readingOrder="1"/>
      <protection locked="0"/>
    </xf>
    <xf numFmtId="177" fontId="13" fillId="0" borderId="1" xfId="0" applyNumberFormat="1" applyFont="1" applyFill="1" applyBorder="1" applyAlignment="1">
      <alignment vertical="center"/>
    </xf>
    <xf numFmtId="0" fontId="10" fillId="0" borderId="1" xfId="50" applyFont="1" applyFill="1" applyBorder="1" applyAlignment="1">
      <alignment horizontal="center" vertical="center"/>
    </xf>
    <xf numFmtId="0" fontId="10" fillId="0" borderId="6" xfId="52" applyFont="1" applyBorder="1" applyAlignment="1">
      <alignment horizontal="left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177" fontId="15" fillId="0" borderId="1" xfId="0" applyNumberFormat="1" applyFont="1" applyBorder="1">
      <alignment vertical="center"/>
    </xf>
    <xf numFmtId="177" fontId="11" fillId="0" borderId="1" xfId="0" applyNumberFormat="1" applyFont="1" applyBorder="1">
      <alignment vertical="center"/>
    </xf>
    <xf numFmtId="176" fontId="0" fillId="0" borderId="1" xfId="0" applyNumberForma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16" fillId="0" borderId="1" xfId="0" applyFont="1" applyFill="1" applyBorder="1" applyAlignment="1" applyProtection="1">
      <alignment horizontal="left" vertical="center" wrapText="1" readingOrder="1"/>
      <protection locked="0"/>
    </xf>
    <xf numFmtId="0" fontId="16" fillId="0" borderId="1" xfId="0" applyFont="1" applyFill="1" applyBorder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_Sheet1" xf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95"/>
  <sheetViews>
    <sheetView tabSelected="1" topLeftCell="B1" workbookViewId="0">
      <selection activeCell="X7" sqref="X7"/>
    </sheetView>
  </sheetViews>
  <sheetFormatPr defaultColWidth="9" defaultRowHeight="13.5"/>
  <cols>
    <col min="1" max="1" width="18.25" customWidth="1"/>
    <col min="2" max="2" width="5.5" customWidth="1"/>
    <col min="3" max="3" width="5.625" customWidth="1"/>
    <col min="4" max="4" width="4.5" customWidth="1"/>
    <col min="5" max="5" width="5" customWidth="1"/>
    <col min="6" max="7" width="4.625" customWidth="1"/>
    <col min="8" max="8" width="4.5" customWidth="1"/>
    <col min="9" max="9" width="5.125" style="1" customWidth="1"/>
    <col min="10" max="10" width="5.125" customWidth="1"/>
    <col min="11" max="11" width="5" style="2" customWidth="1"/>
    <col min="12" max="12" width="5.375" customWidth="1"/>
    <col min="13" max="13" width="8.625" customWidth="1"/>
    <col min="14" max="14" width="10" customWidth="1"/>
    <col min="15" max="15" width="9" customWidth="1"/>
    <col min="16" max="16" width="9.625" customWidth="1"/>
    <col min="17" max="17" width="9.25" customWidth="1"/>
    <col min="18" max="18" width="8.5" customWidth="1"/>
    <col min="19" max="19" width="8.625" customWidth="1"/>
    <col min="20" max="20" width="9.125" customWidth="1"/>
    <col min="21" max="21" width="8.25" customWidth="1"/>
    <col min="22" max="22" width="7.5" customWidth="1"/>
  </cols>
  <sheetData>
    <row r="1" ht="42.75" customHeight="1" spans="1:2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ht="21.75" customHeight="1" spans="1:15">
      <c r="A2" s="4"/>
      <c r="B2" s="4"/>
      <c r="C2" s="4"/>
      <c r="D2" s="4"/>
      <c r="E2" s="4"/>
      <c r="M2" s="32" t="s">
        <v>1</v>
      </c>
      <c r="N2" s="32"/>
      <c r="O2" s="32"/>
    </row>
    <row r="3" ht="45" customHeight="1" spans="1:22">
      <c r="A3" s="5" t="s">
        <v>2</v>
      </c>
      <c r="B3" s="6" t="s">
        <v>3</v>
      </c>
      <c r="C3" s="7" t="s">
        <v>4</v>
      </c>
      <c r="D3" s="7"/>
      <c r="E3" s="7"/>
      <c r="F3" s="7"/>
      <c r="G3" s="8"/>
      <c r="H3" s="8"/>
      <c r="I3" s="33" t="s">
        <v>5</v>
      </c>
      <c r="J3" s="34"/>
      <c r="K3" s="35" t="s">
        <v>6</v>
      </c>
      <c r="L3" s="36"/>
      <c r="M3" s="37" t="s">
        <v>7</v>
      </c>
      <c r="N3" s="37"/>
      <c r="O3" s="37"/>
      <c r="P3" s="14" t="s">
        <v>8</v>
      </c>
      <c r="Q3" s="14"/>
      <c r="R3" s="14"/>
      <c r="S3" s="14"/>
      <c r="T3" s="14"/>
      <c r="U3" s="14"/>
      <c r="V3" s="14"/>
    </row>
    <row r="4" ht="40.5" customHeight="1" spans="1:22">
      <c r="A4" s="5"/>
      <c r="B4" s="9"/>
      <c r="C4" s="10"/>
      <c r="D4" s="11"/>
      <c r="E4" s="12"/>
      <c r="F4" s="10"/>
      <c r="G4" s="11"/>
      <c r="H4" s="12"/>
      <c r="I4" s="38"/>
      <c r="J4" s="39"/>
      <c r="K4" s="36"/>
      <c r="L4" s="36"/>
      <c r="M4" s="37"/>
      <c r="N4" s="37"/>
      <c r="O4" s="37"/>
      <c r="P4" s="14"/>
      <c r="Q4" s="14" t="s">
        <v>3</v>
      </c>
      <c r="R4" s="14"/>
      <c r="S4" s="15" t="s">
        <v>9</v>
      </c>
      <c r="T4" s="46"/>
      <c r="U4" s="47" t="s">
        <v>10</v>
      </c>
      <c r="V4" s="47"/>
    </row>
    <row r="5" ht="39" customHeight="1" spans="1:22">
      <c r="A5" s="5"/>
      <c r="B5" s="9"/>
      <c r="C5" s="13" t="s">
        <v>11</v>
      </c>
      <c r="D5" s="14" t="s">
        <v>12</v>
      </c>
      <c r="E5" s="14" t="s">
        <v>13</v>
      </c>
      <c r="F5" s="13" t="s">
        <v>11</v>
      </c>
      <c r="G5" s="14" t="s">
        <v>12</v>
      </c>
      <c r="H5" s="15" t="s">
        <v>13</v>
      </c>
      <c r="I5" s="40" t="s">
        <v>12</v>
      </c>
      <c r="J5" s="40" t="s">
        <v>13</v>
      </c>
      <c r="K5" s="40" t="s">
        <v>12</v>
      </c>
      <c r="L5" s="14" t="s">
        <v>13</v>
      </c>
      <c r="M5" s="41" t="s">
        <v>3</v>
      </c>
      <c r="N5" s="14" t="s">
        <v>12</v>
      </c>
      <c r="O5" s="14" t="s">
        <v>13</v>
      </c>
      <c r="P5" s="42" t="s">
        <v>11</v>
      </c>
      <c r="Q5" s="48" t="s">
        <v>12</v>
      </c>
      <c r="R5" s="48" t="s">
        <v>13</v>
      </c>
      <c r="S5" s="48" t="s">
        <v>12</v>
      </c>
      <c r="T5" s="48" t="s">
        <v>13</v>
      </c>
      <c r="U5" s="48" t="s">
        <v>12</v>
      </c>
      <c r="V5" s="48" t="s">
        <v>13</v>
      </c>
    </row>
    <row r="6" ht="15.95" customHeight="1" spans="1:22">
      <c r="A6" s="5" t="s">
        <v>14</v>
      </c>
      <c r="B6" s="16">
        <f>B7+B8+B9+B10+B32+B45+B55+B62+B69+B76+B87+B92</f>
        <v>2231</v>
      </c>
      <c r="C6" s="16">
        <f t="shared" ref="C6:V6" si="0">C7+C8+C9+C10+C32+C45+C55+C62+C69+C76+C87+C92</f>
        <v>1286</v>
      </c>
      <c r="D6" s="16">
        <f t="shared" si="0"/>
        <v>581</v>
      </c>
      <c r="E6" s="16">
        <f t="shared" si="0"/>
        <v>705</v>
      </c>
      <c r="F6" s="16">
        <f t="shared" si="0"/>
        <v>945</v>
      </c>
      <c r="G6" s="16">
        <f t="shared" si="0"/>
        <v>848</v>
      </c>
      <c r="H6" s="16">
        <f t="shared" si="0"/>
        <v>97</v>
      </c>
      <c r="I6" s="16">
        <f t="shared" si="0"/>
        <v>4036.64</v>
      </c>
      <c r="J6" s="16">
        <f t="shared" si="0"/>
        <v>2863.5</v>
      </c>
      <c r="K6" s="16">
        <f t="shared" si="0"/>
        <v>2607.64</v>
      </c>
      <c r="L6" s="16">
        <f t="shared" si="0"/>
        <v>2061.5</v>
      </c>
      <c r="M6" s="16">
        <f t="shared" si="0"/>
        <v>3937300</v>
      </c>
      <c r="N6" s="16">
        <f t="shared" si="0"/>
        <v>2018600</v>
      </c>
      <c r="O6" s="16">
        <f t="shared" si="0"/>
        <v>1918700</v>
      </c>
      <c r="P6" s="16">
        <f t="shared" si="0"/>
        <v>2886900</v>
      </c>
      <c r="Q6" s="16">
        <f t="shared" ref="Q6" si="1">Q7+Q8+Q9+Q10+Q32+Q45+Q55+Q62+Q69+Q76+Q87+Q92</f>
        <v>1688800</v>
      </c>
      <c r="R6" s="16">
        <f t="shared" ref="R6" si="2">R7+R8+R9+R10+R32+R45+R55+R62+R69+R76+R87+R92</f>
        <v>1198100</v>
      </c>
      <c r="S6" s="16">
        <f t="shared" ref="S6" si="3">S7+S8+S9+S10+S32+S45+S55+S62+S69+S76+S87+S92</f>
        <v>1465100</v>
      </c>
      <c r="T6" s="16">
        <f t="shared" si="0"/>
        <v>1039400</v>
      </c>
      <c r="U6" s="16">
        <f t="shared" si="0"/>
        <v>223700</v>
      </c>
      <c r="V6" s="16">
        <f t="shared" si="0"/>
        <v>158700</v>
      </c>
    </row>
    <row r="7" ht="15.95" customHeight="1" spans="1:22">
      <c r="A7" s="17" t="s">
        <v>15</v>
      </c>
      <c r="B7" s="18">
        <v>62</v>
      </c>
      <c r="C7" s="19">
        <v>57</v>
      </c>
      <c r="D7" s="20"/>
      <c r="E7" s="19">
        <v>57</v>
      </c>
      <c r="F7" s="19">
        <v>5</v>
      </c>
      <c r="G7" s="19"/>
      <c r="H7" s="19">
        <v>5</v>
      </c>
      <c r="I7" s="43">
        <v>0</v>
      </c>
      <c r="J7" s="43">
        <v>418.6</v>
      </c>
      <c r="K7" s="43">
        <v>0</v>
      </c>
      <c r="L7" s="44">
        <v>356.6</v>
      </c>
      <c r="M7" s="26">
        <v>222675</v>
      </c>
      <c r="N7" s="26">
        <v>0</v>
      </c>
      <c r="O7" s="26">
        <v>222675</v>
      </c>
      <c r="P7" s="45">
        <f>Q7+R7</f>
        <v>206828</v>
      </c>
      <c r="Q7" s="45">
        <f>S7+U7</f>
        <v>0</v>
      </c>
      <c r="R7" s="45">
        <f>T7+V7</f>
        <v>206828</v>
      </c>
      <c r="S7" s="45">
        <f>K7*800</f>
        <v>0</v>
      </c>
      <c r="T7" s="45">
        <f>L7*504</f>
        <v>179726.4</v>
      </c>
      <c r="U7" s="45"/>
      <c r="V7" s="45">
        <f>L7*76</f>
        <v>27101.6</v>
      </c>
    </row>
    <row r="8" ht="15.95" customHeight="1" spans="1:22">
      <c r="A8" s="17" t="s">
        <v>16</v>
      </c>
      <c r="B8" s="18">
        <v>236</v>
      </c>
      <c r="C8" s="19">
        <v>208</v>
      </c>
      <c r="D8" s="19"/>
      <c r="E8" s="19">
        <v>208</v>
      </c>
      <c r="F8" s="19">
        <v>28</v>
      </c>
      <c r="G8" s="19"/>
      <c r="H8" s="19">
        <v>28</v>
      </c>
      <c r="I8" s="43">
        <v>0</v>
      </c>
      <c r="J8" s="43">
        <v>1219</v>
      </c>
      <c r="K8" s="43">
        <v>0</v>
      </c>
      <c r="L8" s="44">
        <v>983</v>
      </c>
      <c r="M8" s="26">
        <v>745075</v>
      </c>
      <c r="N8" s="26">
        <v>0</v>
      </c>
      <c r="O8" s="26">
        <v>745075</v>
      </c>
      <c r="P8" s="45">
        <f t="shared" ref="P8:P71" si="4">Q8+R8</f>
        <v>572570</v>
      </c>
      <c r="Q8" s="45">
        <f t="shared" ref="Q8:Q71" si="5">S8+U8</f>
        <v>0</v>
      </c>
      <c r="R8" s="45">
        <f t="shared" ref="R8:R71" si="6">T8+V8</f>
        <v>572570</v>
      </c>
      <c r="S8" s="45">
        <f t="shared" ref="S8:S46" si="7">K8*800</f>
        <v>0</v>
      </c>
      <c r="T8" s="45">
        <v>495836</v>
      </c>
      <c r="U8" s="45">
        <f t="shared" ref="U8:U13" si="8">K8*86</f>
        <v>0</v>
      </c>
      <c r="V8" s="45">
        <v>76734</v>
      </c>
    </row>
    <row r="9" ht="15.95" customHeight="1" spans="1:22">
      <c r="A9" s="21" t="s">
        <v>17</v>
      </c>
      <c r="B9" s="18">
        <v>88</v>
      </c>
      <c r="C9" s="19">
        <v>0</v>
      </c>
      <c r="D9" s="19">
        <v>0</v>
      </c>
      <c r="E9" s="19"/>
      <c r="F9" s="19">
        <v>88</v>
      </c>
      <c r="G9" s="19">
        <v>88</v>
      </c>
      <c r="H9" s="19"/>
      <c r="I9" s="43">
        <v>895</v>
      </c>
      <c r="J9" s="43">
        <v>0</v>
      </c>
      <c r="K9" s="43">
        <v>807</v>
      </c>
      <c r="L9" s="44">
        <v>0</v>
      </c>
      <c r="M9" s="26">
        <v>337344</v>
      </c>
      <c r="N9" s="26">
        <v>337344</v>
      </c>
      <c r="O9" s="26">
        <v>0</v>
      </c>
      <c r="P9" s="45">
        <f t="shared" si="4"/>
        <v>22442.8</v>
      </c>
      <c r="Q9" s="45">
        <f t="shared" si="5"/>
        <v>22442.8</v>
      </c>
      <c r="R9" s="45">
        <f t="shared" si="6"/>
        <v>0</v>
      </c>
      <c r="S9" s="45">
        <v>10808</v>
      </c>
      <c r="T9" s="45">
        <f t="shared" ref="T9:T71" si="9">L9*504</f>
        <v>0</v>
      </c>
      <c r="U9" s="45">
        <v>11634.8</v>
      </c>
      <c r="V9" s="45">
        <f t="shared" ref="V9:V71" si="10">L9*76</f>
        <v>0</v>
      </c>
    </row>
    <row r="10" ht="15.95" customHeight="1" spans="1:22">
      <c r="A10" s="22" t="s">
        <v>18</v>
      </c>
      <c r="B10" s="23">
        <v>375</v>
      </c>
      <c r="C10" s="24">
        <v>193</v>
      </c>
      <c r="D10" s="24">
        <v>0</v>
      </c>
      <c r="E10" s="24">
        <v>193</v>
      </c>
      <c r="F10" s="24">
        <v>182</v>
      </c>
      <c r="G10" s="25">
        <v>168</v>
      </c>
      <c r="H10" s="25">
        <v>14</v>
      </c>
      <c r="I10" s="25">
        <v>670.84</v>
      </c>
      <c r="J10" s="25">
        <v>438</v>
      </c>
      <c r="K10" s="43">
        <v>502.84</v>
      </c>
      <c r="L10" s="44">
        <v>231</v>
      </c>
      <c r="M10" s="26">
        <v>650636</v>
      </c>
      <c r="N10" s="26">
        <v>285136</v>
      </c>
      <c r="O10" s="26">
        <v>365500</v>
      </c>
      <c r="P10" s="45">
        <f t="shared" si="4"/>
        <v>251611.2</v>
      </c>
      <c r="Q10" s="45">
        <f t="shared" si="5"/>
        <v>117631.2</v>
      </c>
      <c r="R10" s="45">
        <f t="shared" si="6"/>
        <v>133980</v>
      </c>
      <c r="S10" s="45">
        <f t="shared" ref="S10" si="11">SUM(S11:S31)</f>
        <v>102288</v>
      </c>
      <c r="T10" s="45">
        <f t="shared" ref="T10" si="12">SUM(T11:T31)</f>
        <v>116424</v>
      </c>
      <c r="U10" s="45">
        <f t="shared" ref="U10" si="13">SUM(U11:U31)</f>
        <v>15343.2</v>
      </c>
      <c r="V10" s="45">
        <f t="shared" ref="V10" si="14">SUM(V11:V31)</f>
        <v>17556</v>
      </c>
    </row>
    <row r="11" ht="15.95" customHeight="1" spans="1:22">
      <c r="A11" s="17" t="s">
        <v>19</v>
      </c>
      <c r="B11" s="18">
        <v>87</v>
      </c>
      <c r="C11" s="19">
        <v>80</v>
      </c>
      <c r="D11" s="19"/>
      <c r="E11" s="19">
        <v>80</v>
      </c>
      <c r="F11" s="19">
        <v>7</v>
      </c>
      <c r="G11" s="26"/>
      <c r="H11" s="19">
        <v>7</v>
      </c>
      <c r="I11" s="43">
        <v>0</v>
      </c>
      <c r="J11" s="43">
        <v>112.8</v>
      </c>
      <c r="K11" s="43">
        <v>0</v>
      </c>
      <c r="L11" s="44">
        <v>25.8</v>
      </c>
      <c r="M11" s="26">
        <v>117275</v>
      </c>
      <c r="N11" s="26">
        <v>0</v>
      </c>
      <c r="O11" s="26">
        <v>117275</v>
      </c>
      <c r="P11" s="45">
        <f t="shared" si="4"/>
        <v>14964</v>
      </c>
      <c r="Q11" s="45">
        <f t="shared" si="5"/>
        <v>0</v>
      </c>
      <c r="R11" s="45">
        <f t="shared" si="6"/>
        <v>14964</v>
      </c>
      <c r="S11" s="45">
        <f t="shared" si="7"/>
        <v>0</v>
      </c>
      <c r="T11" s="45">
        <f t="shared" si="9"/>
        <v>13003.2</v>
      </c>
      <c r="U11" s="45">
        <f t="shared" si="8"/>
        <v>0</v>
      </c>
      <c r="V11" s="45">
        <f t="shared" si="10"/>
        <v>1960.8</v>
      </c>
    </row>
    <row r="12" ht="15.95" customHeight="1" spans="1:22">
      <c r="A12" s="17" t="s">
        <v>20</v>
      </c>
      <c r="B12" s="18">
        <v>41</v>
      </c>
      <c r="C12" s="19">
        <v>38</v>
      </c>
      <c r="D12" s="19"/>
      <c r="E12" s="19">
        <v>38</v>
      </c>
      <c r="F12" s="19">
        <v>3</v>
      </c>
      <c r="G12" s="26"/>
      <c r="H12" s="19">
        <v>3</v>
      </c>
      <c r="I12" s="43">
        <v>0</v>
      </c>
      <c r="J12" s="43">
        <v>169.6</v>
      </c>
      <c r="K12" s="43">
        <v>0</v>
      </c>
      <c r="L12" s="44">
        <v>128.6</v>
      </c>
      <c r="M12" s="26">
        <v>113675</v>
      </c>
      <c r="N12" s="26">
        <v>0</v>
      </c>
      <c r="O12" s="26">
        <v>113675</v>
      </c>
      <c r="P12" s="45">
        <f t="shared" si="4"/>
        <v>74588</v>
      </c>
      <c r="Q12" s="45">
        <f t="shared" si="5"/>
        <v>0</v>
      </c>
      <c r="R12" s="45">
        <f t="shared" si="6"/>
        <v>74588</v>
      </c>
      <c r="S12" s="45">
        <f t="shared" si="7"/>
        <v>0</v>
      </c>
      <c r="T12" s="45">
        <f t="shared" si="9"/>
        <v>64814.4</v>
      </c>
      <c r="U12" s="45">
        <f t="shared" si="8"/>
        <v>0</v>
      </c>
      <c r="V12" s="45">
        <f t="shared" si="10"/>
        <v>9773.6</v>
      </c>
    </row>
    <row r="13" ht="15.95" customHeight="1" spans="1:22">
      <c r="A13" s="17" t="s">
        <v>21</v>
      </c>
      <c r="B13" s="18">
        <v>79</v>
      </c>
      <c r="C13" s="19">
        <v>75</v>
      </c>
      <c r="D13" s="19"/>
      <c r="E13" s="19">
        <v>75</v>
      </c>
      <c r="F13" s="19">
        <v>4</v>
      </c>
      <c r="G13" s="26"/>
      <c r="H13" s="19">
        <v>4</v>
      </c>
      <c r="I13" s="43">
        <v>0</v>
      </c>
      <c r="J13" s="43">
        <v>155.6</v>
      </c>
      <c r="K13" s="43">
        <v>0</v>
      </c>
      <c r="L13" s="44">
        <v>76.6</v>
      </c>
      <c r="M13" s="26">
        <v>134550</v>
      </c>
      <c r="N13" s="26">
        <v>0</v>
      </c>
      <c r="O13" s="26">
        <v>134550</v>
      </c>
      <c r="P13" s="45">
        <f t="shared" si="4"/>
        <v>44428</v>
      </c>
      <c r="Q13" s="45">
        <f t="shared" si="5"/>
        <v>0</v>
      </c>
      <c r="R13" s="45">
        <f t="shared" si="6"/>
        <v>44428</v>
      </c>
      <c r="S13" s="45">
        <f t="shared" si="7"/>
        <v>0</v>
      </c>
      <c r="T13" s="45">
        <f t="shared" si="9"/>
        <v>38606.4</v>
      </c>
      <c r="U13" s="45">
        <f t="shared" si="8"/>
        <v>0</v>
      </c>
      <c r="V13" s="45">
        <f t="shared" si="10"/>
        <v>5821.6</v>
      </c>
    </row>
    <row r="14" ht="15.95" customHeight="1" spans="1:22">
      <c r="A14" s="21" t="s">
        <v>22</v>
      </c>
      <c r="B14" s="18">
        <v>5</v>
      </c>
      <c r="C14" s="19">
        <v>0</v>
      </c>
      <c r="D14" s="19">
        <v>0</v>
      </c>
      <c r="E14" s="19"/>
      <c r="F14" s="19">
        <v>5</v>
      </c>
      <c r="G14" s="19">
        <v>5</v>
      </c>
      <c r="H14" s="19"/>
      <c r="I14" s="43">
        <v>57.44</v>
      </c>
      <c r="J14" s="43">
        <v>0</v>
      </c>
      <c r="K14" s="43">
        <v>52.44</v>
      </c>
      <c r="L14" s="44">
        <v>0</v>
      </c>
      <c r="M14" s="26">
        <v>23476</v>
      </c>
      <c r="N14" s="26">
        <v>23476</v>
      </c>
      <c r="O14" s="26">
        <v>0</v>
      </c>
      <c r="P14" s="45">
        <f t="shared" si="4"/>
        <v>12061.2</v>
      </c>
      <c r="Q14" s="45">
        <f t="shared" si="5"/>
        <v>12061.2</v>
      </c>
      <c r="R14" s="45">
        <f t="shared" si="6"/>
        <v>0</v>
      </c>
      <c r="S14" s="45">
        <f>K14*200</f>
        <v>10488</v>
      </c>
      <c r="T14" s="45">
        <f t="shared" si="9"/>
        <v>0</v>
      </c>
      <c r="U14" s="45">
        <f>K14*30</f>
        <v>1573.2</v>
      </c>
      <c r="V14" s="45">
        <f t="shared" si="10"/>
        <v>0</v>
      </c>
    </row>
    <row r="15" ht="15.95" customHeight="1" spans="1:22">
      <c r="A15" s="21" t="s">
        <v>23</v>
      </c>
      <c r="B15" s="18">
        <v>27</v>
      </c>
      <c r="C15" s="19">
        <v>0</v>
      </c>
      <c r="D15" s="19">
        <v>0</v>
      </c>
      <c r="E15" s="19"/>
      <c r="F15" s="19">
        <v>27</v>
      </c>
      <c r="G15" s="19">
        <v>27</v>
      </c>
      <c r="H15" s="19"/>
      <c r="I15" s="43">
        <v>34.12</v>
      </c>
      <c r="J15" s="43">
        <v>0</v>
      </c>
      <c r="K15" s="43">
        <v>7.12</v>
      </c>
      <c r="L15" s="44">
        <v>0</v>
      </c>
      <c r="M15" s="26">
        <v>16348</v>
      </c>
      <c r="N15" s="26">
        <v>16348</v>
      </c>
      <c r="O15" s="26">
        <v>0</v>
      </c>
      <c r="P15" s="45">
        <f t="shared" si="4"/>
        <v>1637.6</v>
      </c>
      <c r="Q15" s="45">
        <f t="shared" si="5"/>
        <v>1637.6</v>
      </c>
      <c r="R15" s="45">
        <f t="shared" si="6"/>
        <v>0</v>
      </c>
      <c r="S15" s="45">
        <f t="shared" ref="S15:S31" si="15">K15*200</f>
        <v>1424</v>
      </c>
      <c r="T15" s="45">
        <f t="shared" si="9"/>
        <v>0</v>
      </c>
      <c r="U15" s="45">
        <f t="shared" ref="U15:U31" si="16">K15*30</f>
        <v>213.6</v>
      </c>
      <c r="V15" s="45">
        <f t="shared" si="10"/>
        <v>0</v>
      </c>
    </row>
    <row r="16" ht="15.95" customHeight="1" spans="1:22">
      <c r="A16" s="21" t="s">
        <v>24</v>
      </c>
      <c r="B16" s="18">
        <v>4</v>
      </c>
      <c r="C16" s="19">
        <v>0</v>
      </c>
      <c r="D16" s="19">
        <v>0</v>
      </c>
      <c r="E16" s="19"/>
      <c r="F16" s="19">
        <v>4</v>
      </c>
      <c r="G16" s="19">
        <v>4</v>
      </c>
      <c r="H16" s="19"/>
      <c r="I16" s="43">
        <v>57.88</v>
      </c>
      <c r="J16" s="43">
        <v>0</v>
      </c>
      <c r="K16" s="43">
        <v>53.88</v>
      </c>
      <c r="L16" s="44">
        <v>0</v>
      </c>
      <c r="M16" s="26">
        <v>23552</v>
      </c>
      <c r="N16" s="26">
        <v>23552</v>
      </c>
      <c r="O16" s="26">
        <v>0</v>
      </c>
      <c r="P16" s="45">
        <f t="shared" si="4"/>
        <v>12392.4</v>
      </c>
      <c r="Q16" s="45">
        <f t="shared" si="5"/>
        <v>12392.4</v>
      </c>
      <c r="R16" s="45">
        <f t="shared" si="6"/>
        <v>0</v>
      </c>
      <c r="S16" s="45">
        <f t="shared" si="15"/>
        <v>10776</v>
      </c>
      <c r="T16" s="45">
        <f t="shared" si="9"/>
        <v>0</v>
      </c>
      <c r="U16" s="45">
        <f t="shared" si="16"/>
        <v>1616.4</v>
      </c>
      <c r="V16" s="45">
        <f t="shared" si="10"/>
        <v>0</v>
      </c>
    </row>
    <row r="17" ht="15.95" customHeight="1" spans="1:22">
      <c r="A17" s="21" t="s">
        <v>25</v>
      </c>
      <c r="B17" s="18">
        <v>3</v>
      </c>
      <c r="C17" s="19">
        <v>0</v>
      </c>
      <c r="D17" s="19">
        <v>0</v>
      </c>
      <c r="E17" s="19"/>
      <c r="F17" s="19">
        <v>3</v>
      </c>
      <c r="G17" s="19">
        <v>3</v>
      </c>
      <c r="H17" s="19"/>
      <c r="I17" s="43">
        <v>9.04</v>
      </c>
      <c r="J17" s="43">
        <v>0</v>
      </c>
      <c r="K17" s="43">
        <v>6.04</v>
      </c>
      <c r="L17" s="44">
        <v>0</v>
      </c>
      <c r="M17" s="26">
        <v>3916</v>
      </c>
      <c r="N17" s="26">
        <v>3916</v>
      </c>
      <c r="O17" s="26">
        <v>0</v>
      </c>
      <c r="P17" s="45">
        <f t="shared" si="4"/>
        <v>1389.2</v>
      </c>
      <c r="Q17" s="45">
        <f t="shared" si="5"/>
        <v>1389.2</v>
      </c>
      <c r="R17" s="45">
        <f t="shared" si="6"/>
        <v>0</v>
      </c>
      <c r="S17" s="45">
        <f t="shared" si="15"/>
        <v>1208</v>
      </c>
      <c r="T17" s="45">
        <f t="shared" si="9"/>
        <v>0</v>
      </c>
      <c r="U17" s="45">
        <f t="shared" si="16"/>
        <v>181.2</v>
      </c>
      <c r="V17" s="45">
        <f t="shared" si="10"/>
        <v>0</v>
      </c>
    </row>
    <row r="18" ht="15.95" customHeight="1" spans="1:22">
      <c r="A18" s="21" t="s">
        <v>26</v>
      </c>
      <c r="B18" s="18">
        <v>6</v>
      </c>
      <c r="C18" s="19">
        <v>0</v>
      </c>
      <c r="D18" s="19">
        <v>0</v>
      </c>
      <c r="E18" s="19"/>
      <c r="F18" s="19">
        <v>6</v>
      </c>
      <c r="G18" s="19">
        <v>6</v>
      </c>
      <c r="H18" s="19"/>
      <c r="I18" s="43">
        <v>93.08</v>
      </c>
      <c r="J18" s="43">
        <v>0</v>
      </c>
      <c r="K18" s="43">
        <v>87.08</v>
      </c>
      <c r="L18" s="44">
        <v>0</v>
      </c>
      <c r="M18" s="26">
        <v>37832</v>
      </c>
      <c r="N18" s="26">
        <v>37832</v>
      </c>
      <c r="O18" s="26">
        <v>0</v>
      </c>
      <c r="P18" s="45">
        <f t="shared" si="4"/>
        <v>20028.4</v>
      </c>
      <c r="Q18" s="45">
        <f t="shared" si="5"/>
        <v>20028.4</v>
      </c>
      <c r="R18" s="45">
        <f t="shared" si="6"/>
        <v>0</v>
      </c>
      <c r="S18" s="45">
        <f t="shared" si="15"/>
        <v>17416</v>
      </c>
      <c r="T18" s="45">
        <f t="shared" si="9"/>
        <v>0</v>
      </c>
      <c r="U18" s="45">
        <f t="shared" si="16"/>
        <v>2612.4</v>
      </c>
      <c r="V18" s="45">
        <f t="shared" si="10"/>
        <v>0</v>
      </c>
    </row>
    <row r="19" ht="15.95" customHeight="1" spans="1:22">
      <c r="A19" s="27" t="s">
        <v>27</v>
      </c>
      <c r="B19" s="28">
        <v>0</v>
      </c>
      <c r="C19" s="19"/>
      <c r="D19" s="19"/>
      <c r="E19" s="19"/>
      <c r="F19" s="19"/>
      <c r="G19" s="19"/>
      <c r="H19" s="19"/>
      <c r="I19" s="43">
        <v>5</v>
      </c>
      <c r="J19" s="43">
        <v>0</v>
      </c>
      <c r="K19" s="43">
        <v>5</v>
      </c>
      <c r="L19" s="44">
        <v>0</v>
      </c>
      <c r="M19" s="26">
        <v>2000</v>
      </c>
      <c r="N19" s="26">
        <v>2000</v>
      </c>
      <c r="O19" s="26">
        <v>0</v>
      </c>
      <c r="P19" s="45">
        <f t="shared" si="4"/>
        <v>1150</v>
      </c>
      <c r="Q19" s="45">
        <f t="shared" si="5"/>
        <v>1150</v>
      </c>
      <c r="R19" s="45">
        <f t="shared" si="6"/>
        <v>0</v>
      </c>
      <c r="S19" s="45">
        <f t="shared" si="15"/>
        <v>1000</v>
      </c>
      <c r="T19" s="45">
        <f t="shared" si="9"/>
        <v>0</v>
      </c>
      <c r="U19" s="45">
        <f t="shared" si="16"/>
        <v>150</v>
      </c>
      <c r="V19" s="45">
        <f t="shared" si="10"/>
        <v>0</v>
      </c>
    </row>
    <row r="20" ht="15.95" customHeight="1" spans="1:22">
      <c r="A20" s="21" t="s">
        <v>28</v>
      </c>
      <c r="B20" s="18">
        <v>7</v>
      </c>
      <c r="C20" s="19">
        <v>0</v>
      </c>
      <c r="D20" s="19">
        <v>0</v>
      </c>
      <c r="E20" s="19"/>
      <c r="F20" s="19">
        <v>7</v>
      </c>
      <c r="G20" s="19">
        <v>7</v>
      </c>
      <c r="H20" s="19"/>
      <c r="I20" s="43">
        <v>45.56</v>
      </c>
      <c r="J20" s="43">
        <v>0</v>
      </c>
      <c r="K20" s="43">
        <v>38.56</v>
      </c>
      <c r="L20" s="44">
        <v>0</v>
      </c>
      <c r="M20" s="26">
        <v>18924</v>
      </c>
      <c r="N20" s="26">
        <v>18924</v>
      </c>
      <c r="O20" s="26">
        <v>0</v>
      </c>
      <c r="P20" s="45">
        <f t="shared" si="4"/>
        <v>8868.8</v>
      </c>
      <c r="Q20" s="45">
        <f t="shared" si="5"/>
        <v>8868.8</v>
      </c>
      <c r="R20" s="45">
        <f t="shared" si="6"/>
        <v>0</v>
      </c>
      <c r="S20" s="45">
        <f t="shared" si="15"/>
        <v>7712</v>
      </c>
      <c r="T20" s="45">
        <f t="shared" si="9"/>
        <v>0</v>
      </c>
      <c r="U20" s="45">
        <f t="shared" si="16"/>
        <v>1156.8</v>
      </c>
      <c r="V20" s="45">
        <f t="shared" si="10"/>
        <v>0</v>
      </c>
    </row>
    <row r="21" ht="15.95" customHeight="1" spans="1:22">
      <c r="A21" s="21" t="s">
        <v>29</v>
      </c>
      <c r="B21" s="18">
        <v>18</v>
      </c>
      <c r="C21" s="19">
        <v>0</v>
      </c>
      <c r="D21" s="19">
        <v>0</v>
      </c>
      <c r="E21" s="19"/>
      <c r="F21" s="19">
        <v>18</v>
      </c>
      <c r="G21" s="19">
        <v>18</v>
      </c>
      <c r="H21" s="19"/>
      <c r="I21" s="43">
        <v>71.08</v>
      </c>
      <c r="J21" s="43">
        <v>0</v>
      </c>
      <c r="K21" s="43">
        <v>53.08</v>
      </c>
      <c r="L21" s="44">
        <v>0</v>
      </c>
      <c r="M21" s="26">
        <v>30232</v>
      </c>
      <c r="N21" s="26">
        <v>30232</v>
      </c>
      <c r="O21" s="26">
        <v>0</v>
      </c>
      <c r="P21" s="45">
        <f t="shared" si="4"/>
        <v>12208.4</v>
      </c>
      <c r="Q21" s="45">
        <f t="shared" si="5"/>
        <v>12208.4</v>
      </c>
      <c r="R21" s="45">
        <f t="shared" si="6"/>
        <v>0</v>
      </c>
      <c r="S21" s="45">
        <f t="shared" si="15"/>
        <v>10616</v>
      </c>
      <c r="T21" s="45">
        <f t="shared" si="9"/>
        <v>0</v>
      </c>
      <c r="U21" s="45">
        <f t="shared" si="16"/>
        <v>1592.4</v>
      </c>
      <c r="V21" s="45">
        <f t="shared" si="10"/>
        <v>0</v>
      </c>
    </row>
    <row r="22" ht="15.95" customHeight="1" spans="1:22">
      <c r="A22" s="21" t="s">
        <v>30</v>
      </c>
      <c r="B22" s="18">
        <v>21</v>
      </c>
      <c r="C22" s="19">
        <v>0</v>
      </c>
      <c r="D22" s="19">
        <v>0</v>
      </c>
      <c r="E22" s="19"/>
      <c r="F22" s="19">
        <v>21</v>
      </c>
      <c r="G22" s="19">
        <v>21</v>
      </c>
      <c r="H22" s="19"/>
      <c r="I22" s="43">
        <v>29.28</v>
      </c>
      <c r="J22" s="43">
        <v>0</v>
      </c>
      <c r="K22" s="43">
        <v>8.28</v>
      </c>
      <c r="L22" s="44">
        <v>0</v>
      </c>
      <c r="M22" s="26">
        <v>13812</v>
      </c>
      <c r="N22" s="26">
        <v>13812</v>
      </c>
      <c r="O22" s="26">
        <v>0</v>
      </c>
      <c r="P22" s="45">
        <f t="shared" si="4"/>
        <v>1904.4</v>
      </c>
      <c r="Q22" s="45">
        <f t="shared" si="5"/>
        <v>1904.4</v>
      </c>
      <c r="R22" s="45">
        <f t="shared" si="6"/>
        <v>0</v>
      </c>
      <c r="S22" s="45">
        <f t="shared" si="15"/>
        <v>1656</v>
      </c>
      <c r="T22" s="45">
        <f t="shared" si="9"/>
        <v>0</v>
      </c>
      <c r="U22" s="45">
        <f t="shared" si="16"/>
        <v>248.4</v>
      </c>
      <c r="V22" s="45">
        <f t="shared" si="10"/>
        <v>0</v>
      </c>
    </row>
    <row r="23" ht="15.95" customHeight="1" spans="1:22">
      <c r="A23" s="21" t="s">
        <v>31</v>
      </c>
      <c r="B23" s="18">
        <v>6</v>
      </c>
      <c r="C23" s="19">
        <v>0</v>
      </c>
      <c r="D23" s="19">
        <v>0</v>
      </c>
      <c r="E23" s="19"/>
      <c r="F23" s="19">
        <v>6</v>
      </c>
      <c r="G23" s="19">
        <v>6</v>
      </c>
      <c r="H23" s="19"/>
      <c r="I23" s="43">
        <v>23.12</v>
      </c>
      <c r="J23" s="43">
        <v>0</v>
      </c>
      <c r="K23" s="43">
        <v>17.12</v>
      </c>
      <c r="L23" s="44">
        <v>0</v>
      </c>
      <c r="M23" s="26">
        <v>9848</v>
      </c>
      <c r="N23" s="26">
        <v>9848</v>
      </c>
      <c r="O23" s="26">
        <v>0</v>
      </c>
      <c r="P23" s="45">
        <f t="shared" si="4"/>
        <v>3937.6</v>
      </c>
      <c r="Q23" s="45">
        <f t="shared" si="5"/>
        <v>3937.6</v>
      </c>
      <c r="R23" s="45">
        <f t="shared" si="6"/>
        <v>0</v>
      </c>
      <c r="S23" s="45">
        <f t="shared" si="15"/>
        <v>3424</v>
      </c>
      <c r="T23" s="45">
        <f t="shared" si="9"/>
        <v>0</v>
      </c>
      <c r="U23" s="45">
        <f t="shared" si="16"/>
        <v>513.6</v>
      </c>
      <c r="V23" s="45">
        <f t="shared" si="10"/>
        <v>0</v>
      </c>
    </row>
    <row r="24" ht="15.95" customHeight="1" spans="1:22">
      <c r="A24" s="21" t="s">
        <v>32</v>
      </c>
      <c r="B24" s="18">
        <v>9</v>
      </c>
      <c r="C24" s="19">
        <v>0</v>
      </c>
      <c r="D24" s="19">
        <v>0</v>
      </c>
      <c r="E24" s="19"/>
      <c r="F24" s="19">
        <v>9</v>
      </c>
      <c r="G24" s="19">
        <v>9</v>
      </c>
      <c r="H24" s="19"/>
      <c r="I24" s="43">
        <v>3.32</v>
      </c>
      <c r="J24" s="43">
        <v>0</v>
      </c>
      <c r="K24" s="43">
        <v>-5.68</v>
      </c>
      <c r="L24" s="44">
        <v>0</v>
      </c>
      <c r="M24" s="26">
        <v>2228</v>
      </c>
      <c r="N24" s="26">
        <v>2228</v>
      </c>
      <c r="O24" s="26">
        <v>0</v>
      </c>
      <c r="P24" s="45">
        <f t="shared" si="4"/>
        <v>0</v>
      </c>
      <c r="Q24" s="45">
        <f t="shared" si="5"/>
        <v>0</v>
      </c>
      <c r="R24" s="45">
        <f t="shared" si="6"/>
        <v>0</v>
      </c>
      <c r="S24" s="45">
        <v>0</v>
      </c>
      <c r="T24" s="45">
        <f t="shared" si="9"/>
        <v>0</v>
      </c>
      <c r="U24" s="45">
        <v>0</v>
      </c>
      <c r="V24" s="45">
        <f t="shared" si="10"/>
        <v>0</v>
      </c>
    </row>
    <row r="25" ht="15.95" customHeight="1" spans="1:22">
      <c r="A25" s="21" t="s">
        <v>33</v>
      </c>
      <c r="B25" s="18">
        <v>10</v>
      </c>
      <c r="C25" s="19">
        <v>0</v>
      </c>
      <c r="D25" s="19">
        <v>0</v>
      </c>
      <c r="E25" s="19"/>
      <c r="F25" s="19">
        <v>10</v>
      </c>
      <c r="G25" s="19">
        <v>10</v>
      </c>
      <c r="H25" s="19"/>
      <c r="I25" s="43">
        <v>27.96</v>
      </c>
      <c r="J25" s="43">
        <v>0</v>
      </c>
      <c r="K25" s="43">
        <v>17.96</v>
      </c>
      <c r="L25" s="44">
        <v>0</v>
      </c>
      <c r="M25" s="26">
        <v>12184</v>
      </c>
      <c r="N25" s="26">
        <v>12184</v>
      </c>
      <c r="O25" s="26">
        <v>0</v>
      </c>
      <c r="P25" s="45">
        <f t="shared" si="4"/>
        <v>4130.8</v>
      </c>
      <c r="Q25" s="45">
        <f t="shared" si="5"/>
        <v>4130.8</v>
      </c>
      <c r="R25" s="45">
        <f t="shared" si="6"/>
        <v>0</v>
      </c>
      <c r="S25" s="45">
        <f t="shared" si="15"/>
        <v>3592</v>
      </c>
      <c r="T25" s="45">
        <f t="shared" si="9"/>
        <v>0</v>
      </c>
      <c r="U25" s="45">
        <f t="shared" si="16"/>
        <v>538.8</v>
      </c>
      <c r="V25" s="45">
        <f t="shared" si="10"/>
        <v>0</v>
      </c>
    </row>
    <row r="26" ht="15.95" customHeight="1" spans="1:22">
      <c r="A26" s="21" t="s">
        <v>34</v>
      </c>
      <c r="B26" s="18">
        <v>10</v>
      </c>
      <c r="C26" s="19">
        <v>0</v>
      </c>
      <c r="D26" s="19">
        <v>0</v>
      </c>
      <c r="E26" s="19"/>
      <c r="F26" s="19">
        <v>10</v>
      </c>
      <c r="G26" s="19">
        <v>10</v>
      </c>
      <c r="H26" s="19"/>
      <c r="I26" s="43">
        <v>46</v>
      </c>
      <c r="J26" s="43">
        <v>0</v>
      </c>
      <c r="K26" s="43">
        <v>36</v>
      </c>
      <c r="L26" s="44">
        <v>0</v>
      </c>
      <c r="M26" s="26">
        <v>19400</v>
      </c>
      <c r="N26" s="26">
        <v>19400</v>
      </c>
      <c r="O26" s="26">
        <v>0</v>
      </c>
      <c r="P26" s="45">
        <f t="shared" si="4"/>
        <v>8280</v>
      </c>
      <c r="Q26" s="45">
        <f t="shared" si="5"/>
        <v>8280</v>
      </c>
      <c r="R26" s="45">
        <f t="shared" si="6"/>
        <v>0</v>
      </c>
      <c r="S26" s="45">
        <f t="shared" si="15"/>
        <v>7200</v>
      </c>
      <c r="T26" s="45">
        <f t="shared" si="9"/>
        <v>0</v>
      </c>
      <c r="U26" s="45">
        <f t="shared" si="16"/>
        <v>1080</v>
      </c>
      <c r="V26" s="45">
        <f t="shared" si="10"/>
        <v>0</v>
      </c>
    </row>
    <row r="27" ht="15.95" customHeight="1" spans="1:22">
      <c r="A27" s="21" t="s">
        <v>35</v>
      </c>
      <c r="B27" s="18">
        <v>7</v>
      </c>
      <c r="C27" s="19">
        <v>0</v>
      </c>
      <c r="D27" s="19">
        <v>0</v>
      </c>
      <c r="E27" s="19"/>
      <c r="F27" s="19">
        <v>7</v>
      </c>
      <c r="G27" s="19">
        <v>7</v>
      </c>
      <c r="H27" s="19"/>
      <c r="I27" s="43">
        <v>31.48</v>
      </c>
      <c r="J27" s="43">
        <v>0</v>
      </c>
      <c r="K27" s="43">
        <v>24.48</v>
      </c>
      <c r="L27" s="44">
        <v>0</v>
      </c>
      <c r="M27" s="26">
        <v>13292</v>
      </c>
      <c r="N27" s="26">
        <v>13292</v>
      </c>
      <c r="O27" s="26">
        <v>0</v>
      </c>
      <c r="P27" s="45">
        <f t="shared" si="4"/>
        <v>5630.4</v>
      </c>
      <c r="Q27" s="45">
        <f t="shared" si="5"/>
        <v>5630.4</v>
      </c>
      <c r="R27" s="45">
        <f t="shared" si="6"/>
        <v>0</v>
      </c>
      <c r="S27" s="45">
        <f t="shared" si="15"/>
        <v>4896</v>
      </c>
      <c r="T27" s="45">
        <f t="shared" si="9"/>
        <v>0</v>
      </c>
      <c r="U27" s="45">
        <f t="shared" si="16"/>
        <v>734.4</v>
      </c>
      <c r="V27" s="45">
        <f t="shared" si="10"/>
        <v>0</v>
      </c>
    </row>
    <row r="28" ht="15.95" customHeight="1" spans="1:22">
      <c r="A28" s="21" t="s">
        <v>36</v>
      </c>
      <c r="B28" s="18">
        <v>8</v>
      </c>
      <c r="C28" s="19">
        <v>0</v>
      </c>
      <c r="D28" s="19">
        <v>0</v>
      </c>
      <c r="E28" s="19"/>
      <c r="F28" s="19">
        <v>8</v>
      </c>
      <c r="G28" s="19">
        <v>8</v>
      </c>
      <c r="H28" s="19"/>
      <c r="I28" s="43">
        <v>5.08</v>
      </c>
      <c r="J28" s="43">
        <v>0</v>
      </c>
      <c r="K28" s="43">
        <v>-2.92</v>
      </c>
      <c r="L28" s="44">
        <v>0</v>
      </c>
      <c r="M28" s="26">
        <v>2832</v>
      </c>
      <c r="N28" s="26">
        <v>2832</v>
      </c>
      <c r="O28" s="26">
        <v>0</v>
      </c>
      <c r="P28" s="45">
        <f t="shared" si="4"/>
        <v>0</v>
      </c>
      <c r="Q28" s="45">
        <f t="shared" si="5"/>
        <v>0</v>
      </c>
      <c r="R28" s="45">
        <f t="shared" si="6"/>
        <v>0</v>
      </c>
      <c r="S28" s="45">
        <v>0</v>
      </c>
      <c r="T28" s="45">
        <f t="shared" si="9"/>
        <v>0</v>
      </c>
      <c r="U28" s="45">
        <v>0</v>
      </c>
      <c r="V28" s="45">
        <f t="shared" si="10"/>
        <v>0</v>
      </c>
    </row>
    <row r="29" ht="15.95" customHeight="1" spans="1:22">
      <c r="A29" s="21" t="s">
        <v>37</v>
      </c>
      <c r="B29" s="18">
        <v>10</v>
      </c>
      <c r="C29" s="19">
        <v>0</v>
      </c>
      <c r="D29" s="19">
        <v>0</v>
      </c>
      <c r="E29" s="19"/>
      <c r="F29" s="19">
        <v>10</v>
      </c>
      <c r="G29" s="19">
        <v>10</v>
      </c>
      <c r="H29" s="19"/>
      <c r="I29" s="43">
        <v>18.72</v>
      </c>
      <c r="J29" s="43">
        <v>0</v>
      </c>
      <c r="K29" s="43">
        <v>8.72</v>
      </c>
      <c r="L29" s="44">
        <v>0</v>
      </c>
      <c r="M29" s="26">
        <v>8488</v>
      </c>
      <c r="N29" s="26">
        <v>8488</v>
      </c>
      <c r="O29" s="26">
        <v>0</v>
      </c>
      <c r="P29" s="45">
        <f t="shared" si="4"/>
        <v>2005.6</v>
      </c>
      <c r="Q29" s="45">
        <f t="shared" si="5"/>
        <v>2005.6</v>
      </c>
      <c r="R29" s="45">
        <f t="shared" si="6"/>
        <v>0</v>
      </c>
      <c r="S29" s="45">
        <f t="shared" si="15"/>
        <v>1744</v>
      </c>
      <c r="T29" s="45">
        <f t="shared" si="9"/>
        <v>0</v>
      </c>
      <c r="U29" s="45">
        <f t="shared" si="16"/>
        <v>261.6</v>
      </c>
      <c r="V29" s="45">
        <f t="shared" si="10"/>
        <v>0</v>
      </c>
    </row>
    <row r="30" ht="15.95" customHeight="1" spans="1:22">
      <c r="A30" s="21" t="s">
        <v>38</v>
      </c>
      <c r="B30" s="18">
        <v>7</v>
      </c>
      <c r="C30" s="19">
        <v>0</v>
      </c>
      <c r="D30" s="19">
        <v>0</v>
      </c>
      <c r="E30" s="19"/>
      <c r="F30" s="19">
        <v>7</v>
      </c>
      <c r="G30" s="19">
        <v>7</v>
      </c>
      <c r="H30" s="19"/>
      <c r="I30" s="43">
        <v>40.72</v>
      </c>
      <c r="J30" s="43">
        <v>0</v>
      </c>
      <c r="K30" s="43">
        <v>33.72</v>
      </c>
      <c r="L30" s="44">
        <v>0</v>
      </c>
      <c r="M30" s="26">
        <v>16988</v>
      </c>
      <c r="N30" s="26">
        <v>16988</v>
      </c>
      <c r="O30" s="26">
        <v>0</v>
      </c>
      <c r="P30" s="45">
        <f t="shared" si="4"/>
        <v>7755.6</v>
      </c>
      <c r="Q30" s="45">
        <f t="shared" si="5"/>
        <v>7755.6</v>
      </c>
      <c r="R30" s="45">
        <f t="shared" si="6"/>
        <v>0</v>
      </c>
      <c r="S30" s="45">
        <f t="shared" si="15"/>
        <v>6744</v>
      </c>
      <c r="T30" s="45">
        <f t="shared" si="9"/>
        <v>0</v>
      </c>
      <c r="U30" s="45">
        <f t="shared" si="16"/>
        <v>1011.6</v>
      </c>
      <c r="V30" s="45">
        <f t="shared" si="10"/>
        <v>0</v>
      </c>
    </row>
    <row r="31" ht="15.95" customHeight="1" spans="1:22">
      <c r="A31" s="21" t="s">
        <v>39</v>
      </c>
      <c r="B31" s="18">
        <v>10</v>
      </c>
      <c r="C31" s="19">
        <v>0</v>
      </c>
      <c r="D31" s="19">
        <v>0</v>
      </c>
      <c r="E31" s="19"/>
      <c r="F31" s="19">
        <v>10</v>
      </c>
      <c r="G31" s="19">
        <v>10</v>
      </c>
      <c r="H31" s="19"/>
      <c r="I31" s="43">
        <v>71.96</v>
      </c>
      <c r="J31" s="43">
        <v>0</v>
      </c>
      <c r="K31" s="43">
        <v>61.96</v>
      </c>
      <c r="L31" s="44">
        <v>0</v>
      </c>
      <c r="M31" s="26">
        <v>29784</v>
      </c>
      <c r="N31" s="26">
        <v>29784</v>
      </c>
      <c r="O31" s="26">
        <v>0</v>
      </c>
      <c r="P31" s="45">
        <f t="shared" si="4"/>
        <v>14250.8</v>
      </c>
      <c r="Q31" s="45">
        <f t="shared" si="5"/>
        <v>14250.8</v>
      </c>
      <c r="R31" s="45">
        <f t="shared" si="6"/>
        <v>0</v>
      </c>
      <c r="S31" s="45">
        <f t="shared" si="15"/>
        <v>12392</v>
      </c>
      <c r="T31" s="45">
        <f t="shared" si="9"/>
        <v>0</v>
      </c>
      <c r="U31" s="45">
        <f t="shared" si="16"/>
        <v>1858.8</v>
      </c>
      <c r="V31" s="45">
        <f t="shared" si="10"/>
        <v>0</v>
      </c>
    </row>
    <row r="32" ht="15.95" customHeight="1" spans="1:22">
      <c r="A32" s="29" t="s">
        <v>40</v>
      </c>
      <c r="B32" s="23">
        <v>162</v>
      </c>
      <c r="C32" s="23">
        <v>78</v>
      </c>
      <c r="D32" s="23">
        <v>33</v>
      </c>
      <c r="E32" s="23">
        <v>45</v>
      </c>
      <c r="F32" s="23">
        <v>84</v>
      </c>
      <c r="G32" s="30">
        <v>78</v>
      </c>
      <c r="H32" s="30">
        <v>6</v>
      </c>
      <c r="I32" s="30">
        <v>529.92</v>
      </c>
      <c r="J32" s="30">
        <v>185.2</v>
      </c>
      <c r="K32" s="43">
        <v>418.92</v>
      </c>
      <c r="L32" s="44">
        <v>134.2</v>
      </c>
      <c r="M32" s="26">
        <v>366668</v>
      </c>
      <c r="N32" s="26">
        <v>239568</v>
      </c>
      <c r="O32" s="26">
        <v>127100</v>
      </c>
      <c r="P32" s="45">
        <f t="shared" si="4"/>
        <v>308242</v>
      </c>
      <c r="Q32" s="45">
        <f t="shared" si="5"/>
        <v>230406</v>
      </c>
      <c r="R32" s="45">
        <f t="shared" si="6"/>
        <v>77836</v>
      </c>
      <c r="S32" s="45">
        <f t="shared" ref="S32" si="17">SUM(S33:S44)</f>
        <v>209460</v>
      </c>
      <c r="T32" s="45">
        <f t="shared" ref="T32" si="18">SUM(T33:T44)</f>
        <v>67636.8</v>
      </c>
      <c r="U32" s="45">
        <f t="shared" ref="U32" si="19">SUM(U33:U44)</f>
        <v>20946</v>
      </c>
      <c r="V32" s="45">
        <f t="shared" ref="V32" si="20">SUM(V33:V44)</f>
        <v>10199.2</v>
      </c>
    </row>
    <row r="33" ht="15.95" customHeight="1" spans="1:22">
      <c r="A33" s="17" t="s">
        <v>41</v>
      </c>
      <c r="B33" s="18">
        <v>51</v>
      </c>
      <c r="C33" s="31">
        <v>45</v>
      </c>
      <c r="D33" s="31"/>
      <c r="E33" s="31">
        <v>45</v>
      </c>
      <c r="F33" s="31">
        <v>6</v>
      </c>
      <c r="G33" s="31"/>
      <c r="H33" s="31">
        <v>6</v>
      </c>
      <c r="I33" s="43">
        <v>0</v>
      </c>
      <c r="J33" s="43">
        <v>185.2</v>
      </c>
      <c r="K33" s="43">
        <v>0</v>
      </c>
      <c r="L33" s="44">
        <v>134.2</v>
      </c>
      <c r="M33" s="26">
        <v>127100</v>
      </c>
      <c r="N33" s="26">
        <v>0</v>
      </c>
      <c r="O33" s="26">
        <v>127100</v>
      </c>
      <c r="P33" s="45">
        <f t="shared" si="4"/>
        <v>77836</v>
      </c>
      <c r="Q33" s="45">
        <f t="shared" si="5"/>
        <v>0</v>
      </c>
      <c r="R33" s="45">
        <f t="shared" si="6"/>
        <v>77836</v>
      </c>
      <c r="S33" s="45">
        <f t="shared" si="7"/>
        <v>0</v>
      </c>
      <c r="T33" s="45">
        <f t="shared" si="9"/>
        <v>67636.8</v>
      </c>
      <c r="U33" s="45">
        <f>K33*50</f>
        <v>0</v>
      </c>
      <c r="V33" s="45">
        <f t="shared" si="10"/>
        <v>10199.2</v>
      </c>
    </row>
    <row r="34" ht="15.95" customHeight="1" spans="1:22">
      <c r="A34" s="21" t="s">
        <v>42</v>
      </c>
      <c r="B34" s="18">
        <v>10</v>
      </c>
      <c r="C34" s="31">
        <v>0</v>
      </c>
      <c r="D34" s="31">
        <v>0</v>
      </c>
      <c r="E34" s="31"/>
      <c r="F34" s="31">
        <v>10</v>
      </c>
      <c r="G34" s="31">
        <v>10</v>
      </c>
      <c r="H34" s="31"/>
      <c r="I34" s="43">
        <v>112.2</v>
      </c>
      <c r="J34" s="43">
        <v>0</v>
      </c>
      <c r="K34" s="43">
        <v>102.2</v>
      </c>
      <c r="L34" s="44">
        <v>0</v>
      </c>
      <c r="M34" s="26">
        <v>45880</v>
      </c>
      <c r="N34" s="26">
        <v>45880</v>
      </c>
      <c r="O34" s="26">
        <v>0</v>
      </c>
      <c r="P34" s="45">
        <f t="shared" si="4"/>
        <v>56210</v>
      </c>
      <c r="Q34" s="45">
        <f t="shared" si="5"/>
        <v>56210</v>
      </c>
      <c r="R34" s="45">
        <f t="shared" si="6"/>
        <v>0</v>
      </c>
      <c r="S34" s="45">
        <f>K34*500</f>
        <v>51100</v>
      </c>
      <c r="T34" s="45">
        <f t="shared" si="9"/>
        <v>0</v>
      </c>
      <c r="U34" s="45">
        <f t="shared" ref="U34:U44" si="21">K34*50</f>
        <v>5110</v>
      </c>
      <c r="V34" s="45">
        <f t="shared" si="10"/>
        <v>0</v>
      </c>
    </row>
    <row r="35" ht="15.95" customHeight="1" spans="1:22">
      <c r="A35" s="21" t="s">
        <v>43</v>
      </c>
      <c r="B35" s="18">
        <v>11</v>
      </c>
      <c r="C35" s="31">
        <v>0</v>
      </c>
      <c r="D35" s="31">
        <v>0</v>
      </c>
      <c r="E35" s="31"/>
      <c r="F35" s="31">
        <v>11</v>
      </c>
      <c r="G35" s="31">
        <v>11</v>
      </c>
      <c r="H35" s="31"/>
      <c r="I35" s="43">
        <v>42.24</v>
      </c>
      <c r="J35" s="43">
        <v>0</v>
      </c>
      <c r="K35" s="43">
        <v>31.24</v>
      </c>
      <c r="L35" s="44">
        <v>0</v>
      </c>
      <c r="M35" s="26">
        <v>17996</v>
      </c>
      <c r="N35" s="26">
        <v>17996</v>
      </c>
      <c r="O35" s="26">
        <v>0</v>
      </c>
      <c r="P35" s="45">
        <f t="shared" si="4"/>
        <v>17182</v>
      </c>
      <c r="Q35" s="45">
        <f t="shared" si="5"/>
        <v>17182</v>
      </c>
      <c r="R35" s="45">
        <f t="shared" si="6"/>
        <v>0</v>
      </c>
      <c r="S35" s="45">
        <f t="shared" ref="S35:S44" si="22">K35*500</f>
        <v>15620</v>
      </c>
      <c r="T35" s="45">
        <f t="shared" si="9"/>
        <v>0</v>
      </c>
      <c r="U35" s="45">
        <f t="shared" si="21"/>
        <v>1562</v>
      </c>
      <c r="V35" s="45">
        <f t="shared" si="10"/>
        <v>0</v>
      </c>
    </row>
    <row r="36" ht="15.95" customHeight="1" spans="1:22">
      <c r="A36" s="21" t="s">
        <v>44</v>
      </c>
      <c r="B36" s="18">
        <v>6</v>
      </c>
      <c r="C36" s="31">
        <v>0</v>
      </c>
      <c r="D36" s="31">
        <v>0</v>
      </c>
      <c r="E36" s="31"/>
      <c r="F36" s="31">
        <v>6</v>
      </c>
      <c r="G36" s="31">
        <v>6</v>
      </c>
      <c r="H36" s="31"/>
      <c r="I36" s="43">
        <v>39.16</v>
      </c>
      <c r="J36" s="43">
        <v>0</v>
      </c>
      <c r="K36" s="43">
        <v>33.16</v>
      </c>
      <c r="L36" s="44">
        <v>0</v>
      </c>
      <c r="M36" s="26">
        <v>16264</v>
      </c>
      <c r="N36" s="26">
        <v>16264</v>
      </c>
      <c r="O36" s="26">
        <v>0</v>
      </c>
      <c r="P36" s="45">
        <f t="shared" si="4"/>
        <v>18238</v>
      </c>
      <c r="Q36" s="45">
        <f t="shared" si="5"/>
        <v>18238</v>
      </c>
      <c r="R36" s="45">
        <f t="shared" si="6"/>
        <v>0</v>
      </c>
      <c r="S36" s="45">
        <f t="shared" si="22"/>
        <v>16580</v>
      </c>
      <c r="T36" s="45">
        <f t="shared" si="9"/>
        <v>0</v>
      </c>
      <c r="U36" s="45">
        <f t="shared" si="21"/>
        <v>1658</v>
      </c>
      <c r="V36" s="45">
        <f t="shared" si="10"/>
        <v>0</v>
      </c>
    </row>
    <row r="37" ht="15.95" customHeight="1" spans="1:22">
      <c r="A37" s="21" t="s">
        <v>45</v>
      </c>
      <c r="B37" s="18">
        <v>8</v>
      </c>
      <c r="C37" s="31">
        <v>0</v>
      </c>
      <c r="D37" s="31">
        <v>0</v>
      </c>
      <c r="E37" s="31"/>
      <c r="F37" s="31">
        <v>8</v>
      </c>
      <c r="G37" s="31">
        <v>8</v>
      </c>
      <c r="H37" s="31"/>
      <c r="I37" s="43">
        <v>54.56</v>
      </c>
      <c r="J37" s="43">
        <v>0</v>
      </c>
      <c r="K37" s="43">
        <v>46.56</v>
      </c>
      <c r="L37" s="44">
        <v>0</v>
      </c>
      <c r="M37" s="26">
        <v>22624</v>
      </c>
      <c r="N37" s="26">
        <v>22624</v>
      </c>
      <c r="O37" s="26">
        <v>0</v>
      </c>
      <c r="P37" s="45">
        <f t="shared" si="4"/>
        <v>25608</v>
      </c>
      <c r="Q37" s="45">
        <f t="shared" si="5"/>
        <v>25608</v>
      </c>
      <c r="R37" s="45">
        <f t="shared" si="6"/>
        <v>0</v>
      </c>
      <c r="S37" s="45">
        <f t="shared" si="22"/>
        <v>23280</v>
      </c>
      <c r="T37" s="45">
        <f t="shared" si="9"/>
        <v>0</v>
      </c>
      <c r="U37" s="45">
        <f t="shared" si="21"/>
        <v>2328</v>
      </c>
      <c r="V37" s="45">
        <f t="shared" si="10"/>
        <v>0</v>
      </c>
    </row>
    <row r="38" ht="15.95" customHeight="1" spans="1:22">
      <c r="A38" s="21" t="s">
        <v>46</v>
      </c>
      <c r="B38" s="18">
        <v>9</v>
      </c>
      <c r="C38" s="31">
        <v>2</v>
      </c>
      <c r="D38" s="31">
        <v>2</v>
      </c>
      <c r="E38" s="31"/>
      <c r="F38" s="31">
        <v>7</v>
      </c>
      <c r="G38" s="31">
        <v>7</v>
      </c>
      <c r="H38" s="31"/>
      <c r="I38" s="43">
        <v>37.4</v>
      </c>
      <c r="J38" s="43">
        <v>0</v>
      </c>
      <c r="K38" s="43">
        <v>28.4</v>
      </c>
      <c r="L38" s="44">
        <v>0</v>
      </c>
      <c r="M38" s="26">
        <v>16860</v>
      </c>
      <c r="N38" s="26">
        <v>16860</v>
      </c>
      <c r="O38" s="26">
        <v>0</v>
      </c>
      <c r="P38" s="45">
        <f t="shared" si="4"/>
        <v>15620</v>
      </c>
      <c r="Q38" s="45">
        <f t="shared" si="5"/>
        <v>15620</v>
      </c>
      <c r="R38" s="45">
        <f t="shared" si="6"/>
        <v>0</v>
      </c>
      <c r="S38" s="45">
        <f t="shared" si="22"/>
        <v>14200</v>
      </c>
      <c r="T38" s="45">
        <f t="shared" si="9"/>
        <v>0</v>
      </c>
      <c r="U38" s="45">
        <f t="shared" si="21"/>
        <v>1420</v>
      </c>
      <c r="V38" s="45">
        <f t="shared" si="10"/>
        <v>0</v>
      </c>
    </row>
    <row r="39" ht="15.95" customHeight="1" spans="1:22">
      <c r="A39" s="21" t="s">
        <v>47</v>
      </c>
      <c r="B39" s="18">
        <v>7</v>
      </c>
      <c r="C39" s="31">
        <v>0</v>
      </c>
      <c r="D39" s="31">
        <v>0</v>
      </c>
      <c r="E39" s="31"/>
      <c r="F39" s="31">
        <v>7</v>
      </c>
      <c r="G39" s="31">
        <v>7</v>
      </c>
      <c r="H39" s="31"/>
      <c r="I39" s="43">
        <v>40.04</v>
      </c>
      <c r="J39" s="43">
        <v>0</v>
      </c>
      <c r="K39" s="43">
        <v>33.04</v>
      </c>
      <c r="L39" s="44">
        <v>0</v>
      </c>
      <c r="M39" s="26">
        <v>16716</v>
      </c>
      <c r="N39" s="26">
        <v>16716</v>
      </c>
      <c r="O39" s="26">
        <v>0</v>
      </c>
      <c r="P39" s="45">
        <f t="shared" si="4"/>
        <v>18172</v>
      </c>
      <c r="Q39" s="45">
        <f t="shared" si="5"/>
        <v>18172</v>
      </c>
      <c r="R39" s="45">
        <f t="shared" si="6"/>
        <v>0</v>
      </c>
      <c r="S39" s="45">
        <f t="shared" si="22"/>
        <v>16520</v>
      </c>
      <c r="T39" s="45">
        <f t="shared" si="9"/>
        <v>0</v>
      </c>
      <c r="U39" s="45">
        <f t="shared" si="21"/>
        <v>1652</v>
      </c>
      <c r="V39" s="45">
        <f t="shared" si="10"/>
        <v>0</v>
      </c>
    </row>
    <row r="40" ht="15.95" customHeight="1" spans="1:22">
      <c r="A40" s="21" t="s">
        <v>48</v>
      </c>
      <c r="B40" s="18">
        <v>6</v>
      </c>
      <c r="C40" s="31">
        <v>0</v>
      </c>
      <c r="D40" s="31">
        <v>0</v>
      </c>
      <c r="E40" s="31"/>
      <c r="F40" s="31">
        <v>6</v>
      </c>
      <c r="G40" s="31">
        <v>6</v>
      </c>
      <c r="H40" s="31"/>
      <c r="I40" s="43">
        <v>50.6</v>
      </c>
      <c r="J40" s="43">
        <v>0</v>
      </c>
      <c r="K40" s="43">
        <v>44.6</v>
      </c>
      <c r="L40" s="44">
        <v>0</v>
      </c>
      <c r="M40" s="26">
        <v>20840</v>
      </c>
      <c r="N40" s="26">
        <v>20840</v>
      </c>
      <c r="O40" s="26">
        <v>0</v>
      </c>
      <c r="P40" s="45">
        <f t="shared" si="4"/>
        <v>24530</v>
      </c>
      <c r="Q40" s="45">
        <f t="shared" si="5"/>
        <v>24530</v>
      </c>
      <c r="R40" s="45">
        <f t="shared" si="6"/>
        <v>0</v>
      </c>
      <c r="S40" s="45">
        <f t="shared" si="22"/>
        <v>22300</v>
      </c>
      <c r="T40" s="45">
        <f t="shared" si="9"/>
        <v>0</v>
      </c>
      <c r="U40" s="45">
        <f t="shared" si="21"/>
        <v>2230</v>
      </c>
      <c r="V40" s="45">
        <f t="shared" si="10"/>
        <v>0</v>
      </c>
    </row>
    <row r="41" ht="15.95" customHeight="1" spans="1:22">
      <c r="A41" s="21" t="s">
        <v>49</v>
      </c>
      <c r="B41" s="18">
        <v>4</v>
      </c>
      <c r="C41" s="31">
        <v>1</v>
      </c>
      <c r="D41" s="31">
        <v>1</v>
      </c>
      <c r="E41" s="31"/>
      <c r="F41" s="31">
        <v>3</v>
      </c>
      <c r="G41" s="31">
        <v>3</v>
      </c>
      <c r="H41" s="31"/>
      <c r="I41" s="43">
        <v>26.84</v>
      </c>
      <c r="J41" s="43">
        <v>0</v>
      </c>
      <c r="K41" s="43">
        <v>22.84</v>
      </c>
      <c r="L41" s="44">
        <v>0</v>
      </c>
      <c r="M41" s="26">
        <v>11636</v>
      </c>
      <c r="N41" s="26">
        <v>11636</v>
      </c>
      <c r="O41" s="26">
        <v>0</v>
      </c>
      <c r="P41" s="45">
        <f t="shared" si="4"/>
        <v>12562</v>
      </c>
      <c r="Q41" s="45">
        <f t="shared" si="5"/>
        <v>12562</v>
      </c>
      <c r="R41" s="45">
        <f t="shared" si="6"/>
        <v>0</v>
      </c>
      <c r="S41" s="45">
        <f t="shared" si="22"/>
        <v>11420</v>
      </c>
      <c r="T41" s="45">
        <f t="shared" si="9"/>
        <v>0</v>
      </c>
      <c r="U41" s="45">
        <f t="shared" si="21"/>
        <v>1142</v>
      </c>
      <c r="V41" s="45">
        <f t="shared" si="10"/>
        <v>0</v>
      </c>
    </row>
    <row r="42" ht="15.95" customHeight="1" spans="1:22">
      <c r="A42" s="21" t="s">
        <v>50</v>
      </c>
      <c r="B42" s="18">
        <v>7</v>
      </c>
      <c r="C42" s="31">
        <v>0</v>
      </c>
      <c r="D42" s="31">
        <v>0</v>
      </c>
      <c r="E42" s="31"/>
      <c r="F42" s="31">
        <v>7</v>
      </c>
      <c r="G42" s="31">
        <v>7</v>
      </c>
      <c r="H42" s="31"/>
      <c r="I42" s="43">
        <v>19.8</v>
      </c>
      <c r="J42" s="43">
        <v>0</v>
      </c>
      <c r="K42" s="43">
        <v>12.8</v>
      </c>
      <c r="L42" s="44">
        <v>0</v>
      </c>
      <c r="M42" s="26">
        <v>8620</v>
      </c>
      <c r="N42" s="26">
        <v>8620</v>
      </c>
      <c r="O42" s="26">
        <v>0</v>
      </c>
      <c r="P42" s="45">
        <f t="shared" si="4"/>
        <v>7040</v>
      </c>
      <c r="Q42" s="45">
        <f t="shared" si="5"/>
        <v>7040</v>
      </c>
      <c r="R42" s="45">
        <f t="shared" si="6"/>
        <v>0</v>
      </c>
      <c r="S42" s="45">
        <f t="shared" si="22"/>
        <v>6400</v>
      </c>
      <c r="T42" s="45">
        <f t="shared" si="9"/>
        <v>0</v>
      </c>
      <c r="U42" s="45">
        <f t="shared" si="21"/>
        <v>640</v>
      </c>
      <c r="V42" s="45">
        <f t="shared" si="10"/>
        <v>0</v>
      </c>
    </row>
    <row r="43" ht="15.95" customHeight="1" spans="1:22">
      <c r="A43" s="21" t="s">
        <v>51</v>
      </c>
      <c r="B43" s="18">
        <v>36</v>
      </c>
      <c r="C43" s="31">
        <v>30</v>
      </c>
      <c r="D43" s="31">
        <v>30</v>
      </c>
      <c r="E43" s="31"/>
      <c r="F43" s="31">
        <v>6</v>
      </c>
      <c r="G43" s="31">
        <v>6</v>
      </c>
      <c r="H43" s="31"/>
      <c r="I43" s="43">
        <v>71</v>
      </c>
      <c r="J43" s="43">
        <v>0</v>
      </c>
      <c r="K43" s="43">
        <v>35</v>
      </c>
      <c r="L43" s="44">
        <v>0</v>
      </c>
      <c r="M43" s="26">
        <v>47000</v>
      </c>
      <c r="N43" s="26">
        <v>47000</v>
      </c>
      <c r="O43" s="26">
        <v>0</v>
      </c>
      <c r="P43" s="45">
        <f t="shared" si="4"/>
        <v>19250</v>
      </c>
      <c r="Q43" s="45">
        <f t="shared" si="5"/>
        <v>19250</v>
      </c>
      <c r="R43" s="45">
        <f t="shared" si="6"/>
        <v>0</v>
      </c>
      <c r="S43" s="45">
        <f t="shared" si="22"/>
        <v>17500</v>
      </c>
      <c r="T43" s="45">
        <f t="shared" si="9"/>
        <v>0</v>
      </c>
      <c r="U43" s="45">
        <f t="shared" si="21"/>
        <v>1750</v>
      </c>
      <c r="V43" s="45">
        <f t="shared" si="10"/>
        <v>0</v>
      </c>
    </row>
    <row r="44" ht="15.95" customHeight="1" spans="1:22">
      <c r="A44" s="21" t="s">
        <v>52</v>
      </c>
      <c r="B44" s="18">
        <v>7</v>
      </c>
      <c r="C44" s="31">
        <v>0</v>
      </c>
      <c r="D44" s="31">
        <v>0</v>
      </c>
      <c r="E44" s="31"/>
      <c r="F44" s="31">
        <v>7</v>
      </c>
      <c r="G44" s="31">
        <v>7</v>
      </c>
      <c r="H44" s="31"/>
      <c r="I44" s="43">
        <v>36.08</v>
      </c>
      <c r="J44" s="43">
        <v>0</v>
      </c>
      <c r="K44" s="43">
        <v>29.08</v>
      </c>
      <c r="L44" s="44">
        <v>0</v>
      </c>
      <c r="M44" s="26">
        <v>15132</v>
      </c>
      <c r="N44" s="26">
        <v>15132</v>
      </c>
      <c r="O44" s="26">
        <v>0</v>
      </c>
      <c r="P44" s="45">
        <f t="shared" si="4"/>
        <v>15994</v>
      </c>
      <c r="Q44" s="45">
        <f t="shared" si="5"/>
        <v>15994</v>
      </c>
      <c r="R44" s="45">
        <f t="shared" si="6"/>
        <v>0</v>
      </c>
      <c r="S44" s="45">
        <f t="shared" si="22"/>
        <v>14540</v>
      </c>
      <c r="T44" s="45">
        <f t="shared" si="9"/>
        <v>0</v>
      </c>
      <c r="U44" s="45">
        <f t="shared" si="21"/>
        <v>1454</v>
      </c>
      <c r="V44" s="45">
        <f t="shared" si="10"/>
        <v>0</v>
      </c>
    </row>
    <row r="45" ht="15.95" customHeight="1" spans="1:22">
      <c r="A45" s="29" t="s">
        <v>53</v>
      </c>
      <c r="B45" s="23">
        <v>342</v>
      </c>
      <c r="C45" s="23">
        <v>163</v>
      </c>
      <c r="D45" s="23">
        <v>66</v>
      </c>
      <c r="E45" s="23">
        <v>97</v>
      </c>
      <c r="F45" s="23">
        <v>179</v>
      </c>
      <c r="G45" s="23">
        <v>151</v>
      </c>
      <c r="H45" s="30">
        <v>28</v>
      </c>
      <c r="I45" s="30">
        <v>351.84</v>
      </c>
      <c r="J45" s="30">
        <v>287.7</v>
      </c>
      <c r="K45" s="43">
        <v>134.84</v>
      </c>
      <c r="L45" s="44">
        <v>162.7</v>
      </c>
      <c r="M45" s="26">
        <v>415536</v>
      </c>
      <c r="N45" s="26">
        <v>195436</v>
      </c>
      <c r="O45" s="26">
        <v>220100</v>
      </c>
      <c r="P45" s="45">
        <f t="shared" si="4"/>
        <v>296626</v>
      </c>
      <c r="Q45" s="45">
        <f t="shared" si="5"/>
        <v>202260</v>
      </c>
      <c r="R45" s="45">
        <f t="shared" si="6"/>
        <v>94366</v>
      </c>
      <c r="S45" s="45">
        <f t="shared" ref="Q45:T45" si="23">SUM(S46:S54)</f>
        <v>175292</v>
      </c>
      <c r="T45" s="45">
        <f t="shared" si="23"/>
        <v>82000.8</v>
      </c>
      <c r="U45" s="45">
        <f t="shared" ref="U45" si="24">SUM(U46:U54)</f>
        <v>26968</v>
      </c>
      <c r="V45" s="45">
        <f t="shared" ref="V45" si="25">SUM(V46:V54)</f>
        <v>12365.2</v>
      </c>
    </row>
    <row r="46" ht="15.95" customHeight="1" spans="1:22">
      <c r="A46" s="17" t="s">
        <v>54</v>
      </c>
      <c r="B46" s="18">
        <v>125</v>
      </c>
      <c r="C46" s="19">
        <v>97</v>
      </c>
      <c r="D46" s="19"/>
      <c r="E46" s="19">
        <v>97</v>
      </c>
      <c r="F46" s="19">
        <v>28</v>
      </c>
      <c r="G46" s="19"/>
      <c r="H46" s="19">
        <v>28</v>
      </c>
      <c r="I46" s="43">
        <v>0</v>
      </c>
      <c r="J46" s="43">
        <v>287.7</v>
      </c>
      <c r="K46" s="43">
        <v>0</v>
      </c>
      <c r="L46" s="44">
        <v>162.7</v>
      </c>
      <c r="M46" s="26">
        <v>220100</v>
      </c>
      <c r="N46" s="26">
        <v>0</v>
      </c>
      <c r="O46" s="26">
        <v>220100</v>
      </c>
      <c r="P46" s="45">
        <f t="shared" si="4"/>
        <v>94366</v>
      </c>
      <c r="Q46" s="45">
        <f t="shared" si="5"/>
        <v>0</v>
      </c>
      <c r="R46" s="45">
        <f t="shared" si="6"/>
        <v>94366</v>
      </c>
      <c r="S46" s="45">
        <f t="shared" si="7"/>
        <v>0</v>
      </c>
      <c r="T46" s="45">
        <f t="shared" si="9"/>
        <v>82000.8</v>
      </c>
      <c r="U46" s="45">
        <f>K46*150</f>
        <v>0</v>
      </c>
      <c r="V46" s="45">
        <f t="shared" si="10"/>
        <v>12365.2</v>
      </c>
    </row>
    <row r="47" ht="15.95" customHeight="1" spans="1:22">
      <c r="A47" s="21" t="s">
        <v>55</v>
      </c>
      <c r="B47" s="18">
        <v>17</v>
      </c>
      <c r="C47" s="19">
        <v>0</v>
      </c>
      <c r="D47" s="19">
        <v>0</v>
      </c>
      <c r="E47" s="19"/>
      <c r="F47" s="19">
        <v>17</v>
      </c>
      <c r="G47" s="19">
        <v>17</v>
      </c>
      <c r="H47" s="19"/>
      <c r="I47" s="43">
        <v>48.84</v>
      </c>
      <c r="J47" s="43">
        <v>0</v>
      </c>
      <c r="K47" s="43">
        <v>31.84</v>
      </c>
      <c r="L47" s="44">
        <v>0</v>
      </c>
      <c r="M47" s="26">
        <v>21236</v>
      </c>
      <c r="N47" s="26">
        <v>21236</v>
      </c>
      <c r="O47" s="26">
        <v>0</v>
      </c>
      <c r="P47" s="45">
        <f t="shared" si="4"/>
        <v>47760</v>
      </c>
      <c r="Q47" s="45">
        <f t="shared" si="5"/>
        <v>47760</v>
      </c>
      <c r="R47" s="45">
        <f t="shared" si="6"/>
        <v>0</v>
      </c>
      <c r="S47" s="45">
        <f>K47*1300</f>
        <v>41392</v>
      </c>
      <c r="T47" s="45">
        <f t="shared" si="9"/>
        <v>0</v>
      </c>
      <c r="U47" s="45">
        <f>K47*200</f>
        <v>6368</v>
      </c>
      <c r="V47" s="45">
        <f t="shared" si="10"/>
        <v>0</v>
      </c>
    </row>
    <row r="48" ht="15.95" customHeight="1" spans="1:22">
      <c r="A48" s="21" t="s">
        <v>56</v>
      </c>
      <c r="B48" s="18">
        <v>21</v>
      </c>
      <c r="C48" s="19">
        <v>12</v>
      </c>
      <c r="D48" s="19">
        <v>12</v>
      </c>
      <c r="E48" s="19"/>
      <c r="F48" s="19">
        <v>9</v>
      </c>
      <c r="G48" s="19">
        <v>9</v>
      </c>
      <c r="H48" s="19"/>
      <c r="I48" s="43">
        <v>30</v>
      </c>
      <c r="J48" s="43">
        <v>0</v>
      </c>
      <c r="K48" s="43">
        <v>9</v>
      </c>
      <c r="L48" s="44">
        <v>0</v>
      </c>
      <c r="M48" s="26">
        <v>20100</v>
      </c>
      <c r="N48" s="26">
        <v>20100</v>
      </c>
      <c r="O48" s="26">
        <v>0</v>
      </c>
      <c r="P48" s="45">
        <f t="shared" si="4"/>
        <v>13500</v>
      </c>
      <c r="Q48" s="45">
        <f t="shared" si="5"/>
        <v>13500</v>
      </c>
      <c r="R48" s="45">
        <f t="shared" si="6"/>
        <v>0</v>
      </c>
      <c r="S48" s="45">
        <f t="shared" ref="S48:S95" si="26">K48*1300</f>
        <v>11700</v>
      </c>
      <c r="T48" s="45">
        <f t="shared" si="9"/>
        <v>0</v>
      </c>
      <c r="U48" s="45">
        <f t="shared" ref="U48:U95" si="27">K48*200</f>
        <v>1800</v>
      </c>
      <c r="V48" s="45">
        <f t="shared" si="10"/>
        <v>0</v>
      </c>
    </row>
    <row r="49" ht="15.95" customHeight="1" spans="1:22">
      <c r="A49" s="21" t="s">
        <v>57</v>
      </c>
      <c r="B49" s="18">
        <v>21</v>
      </c>
      <c r="C49" s="19">
        <v>0</v>
      </c>
      <c r="D49" s="19">
        <v>0</v>
      </c>
      <c r="E49" s="19"/>
      <c r="F49" s="19">
        <v>21</v>
      </c>
      <c r="G49" s="19">
        <v>21</v>
      </c>
      <c r="H49" s="19"/>
      <c r="I49" s="43">
        <v>24.2</v>
      </c>
      <c r="J49" s="43">
        <v>0</v>
      </c>
      <c r="K49" s="43">
        <v>3.2</v>
      </c>
      <c r="L49" s="44">
        <v>0</v>
      </c>
      <c r="M49" s="26">
        <v>11780</v>
      </c>
      <c r="N49" s="26">
        <v>11780</v>
      </c>
      <c r="O49" s="26">
        <v>0</v>
      </c>
      <c r="P49" s="45">
        <f t="shared" si="4"/>
        <v>4800</v>
      </c>
      <c r="Q49" s="45">
        <f t="shared" si="5"/>
        <v>4800</v>
      </c>
      <c r="R49" s="45">
        <f t="shared" si="6"/>
        <v>0</v>
      </c>
      <c r="S49" s="45">
        <f t="shared" si="26"/>
        <v>4160</v>
      </c>
      <c r="T49" s="45">
        <f t="shared" si="9"/>
        <v>0</v>
      </c>
      <c r="U49" s="45">
        <f t="shared" si="27"/>
        <v>640</v>
      </c>
      <c r="V49" s="45">
        <f t="shared" si="10"/>
        <v>0</v>
      </c>
    </row>
    <row r="50" ht="15.95" customHeight="1" spans="1:22">
      <c r="A50" s="21" t="s">
        <v>58</v>
      </c>
      <c r="B50" s="18">
        <v>22</v>
      </c>
      <c r="C50" s="19">
        <v>4</v>
      </c>
      <c r="D50" s="19">
        <v>4</v>
      </c>
      <c r="E50" s="19"/>
      <c r="F50" s="19">
        <v>18</v>
      </c>
      <c r="G50" s="19">
        <v>18</v>
      </c>
      <c r="H50" s="19"/>
      <c r="I50" s="43">
        <v>27.28</v>
      </c>
      <c r="J50" s="43">
        <v>0</v>
      </c>
      <c r="K50" s="43">
        <v>5.28</v>
      </c>
      <c r="L50" s="44">
        <v>0</v>
      </c>
      <c r="M50" s="26">
        <v>15112</v>
      </c>
      <c r="N50" s="26">
        <v>15112</v>
      </c>
      <c r="O50" s="26">
        <v>0</v>
      </c>
      <c r="P50" s="45">
        <f t="shared" si="4"/>
        <v>7920</v>
      </c>
      <c r="Q50" s="45">
        <f t="shared" si="5"/>
        <v>7920</v>
      </c>
      <c r="R50" s="45">
        <f t="shared" si="6"/>
        <v>0</v>
      </c>
      <c r="S50" s="45">
        <f t="shared" si="26"/>
        <v>6864</v>
      </c>
      <c r="T50" s="45">
        <f t="shared" si="9"/>
        <v>0</v>
      </c>
      <c r="U50" s="45">
        <f t="shared" si="27"/>
        <v>1056</v>
      </c>
      <c r="V50" s="45">
        <f t="shared" si="10"/>
        <v>0</v>
      </c>
    </row>
    <row r="51" ht="15.95" customHeight="1" spans="1:22">
      <c r="A51" s="21" t="s">
        <v>59</v>
      </c>
      <c r="B51" s="18">
        <v>19</v>
      </c>
      <c r="C51" s="19">
        <v>9</v>
      </c>
      <c r="D51" s="19">
        <v>9</v>
      </c>
      <c r="E51" s="19"/>
      <c r="F51" s="19">
        <v>10</v>
      </c>
      <c r="G51" s="19">
        <v>10</v>
      </c>
      <c r="H51" s="19"/>
      <c r="I51" s="43">
        <v>40.04</v>
      </c>
      <c r="J51" s="43">
        <v>0</v>
      </c>
      <c r="K51" s="43">
        <v>21.04</v>
      </c>
      <c r="L51" s="44">
        <v>0</v>
      </c>
      <c r="M51" s="26">
        <v>22416</v>
      </c>
      <c r="N51" s="26">
        <v>22416</v>
      </c>
      <c r="O51" s="26">
        <v>0</v>
      </c>
      <c r="P51" s="45">
        <f t="shared" si="4"/>
        <v>31560</v>
      </c>
      <c r="Q51" s="45">
        <f t="shared" si="5"/>
        <v>31560</v>
      </c>
      <c r="R51" s="45">
        <f t="shared" si="6"/>
        <v>0</v>
      </c>
      <c r="S51" s="45">
        <f t="shared" si="26"/>
        <v>27352</v>
      </c>
      <c r="T51" s="45">
        <f t="shared" si="9"/>
        <v>0</v>
      </c>
      <c r="U51" s="45">
        <f t="shared" si="27"/>
        <v>4208</v>
      </c>
      <c r="V51" s="45">
        <f t="shared" si="10"/>
        <v>0</v>
      </c>
    </row>
    <row r="52" ht="15.95" customHeight="1" spans="1:22">
      <c r="A52" s="21" t="s">
        <v>60</v>
      </c>
      <c r="B52" s="18">
        <v>23</v>
      </c>
      <c r="C52" s="19">
        <v>0</v>
      </c>
      <c r="D52" s="19">
        <v>0</v>
      </c>
      <c r="E52" s="19"/>
      <c r="F52" s="19">
        <v>23</v>
      </c>
      <c r="G52" s="19">
        <v>23</v>
      </c>
      <c r="H52" s="19"/>
      <c r="I52" s="43">
        <v>35.2</v>
      </c>
      <c r="J52" s="43">
        <v>0</v>
      </c>
      <c r="K52" s="43">
        <v>12.2</v>
      </c>
      <c r="L52" s="44">
        <v>0</v>
      </c>
      <c r="M52" s="26">
        <v>16380</v>
      </c>
      <c r="N52" s="26">
        <v>16380</v>
      </c>
      <c r="O52" s="26">
        <v>0</v>
      </c>
      <c r="P52" s="45">
        <f t="shared" si="4"/>
        <v>18300</v>
      </c>
      <c r="Q52" s="45">
        <f t="shared" si="5"/>
        <v>18300</v>
      </c>
      <c r="R52" s="45">
        <f t="shared" si="6"/>
        <v>0</v>
      </c>
      <c r="S52" s="45">
        <f t="shared" si="26"/>
        <v>15860</v>
      </c>
      <c r="T52" s="45">
        <f t="shared" si="9"/>
        <v>0</v>
      </c>
      <c r="U52" s="45">
        <f t="shared" si="27"/>
        <v>2440</v>
      </c>
      <c r="V52" s="45">
        <f t="shared" si="10"/>
        <v>0</v>
      </c>
    </row>
    <row r="53" ht="15.95" customHeight="1" spans="1:22">
      <c r="A53" s="21" t="s">
        <v>61</v>
      </c>
      <c r="B53" s="18">
        <v>62</v>
      </c>
      <c r="C53" s="19">
        <v>24</v>
      </c>
      <c r="D53" s="19">
        <v>24</v>
      </c>
      <c r="E53" s="19"/>
      <c r="F53" s="19">
        <v>38</v>
      </c>
      <c r="G53" s="19">
        <v>38</v>
      </c>
      <c r="H53" s="19"/>
      <c r="I53" s="43">
        <v>82.28</v>
      </c>
      <c r="J53" s="43">
        <v>0</v>
      </c>
      <c r="K53" s="43">
        <v>20.28</v>
      </c>
      <c r="L53" s="44">
        <v>0</v>
      </c>
      <c r="M53" s="26">
        <v>51112</v>
      </c>
      <c r="N53" s="26">
        <v>51112</v>
      </c>
      <c r="O53" s="26">
        <v>0</v>
      </c>
      <c r="P53" s="45">
        <f t="shared" si="4"/>
        <v>30420</v>
      </c>
      <c r="Q53" s="45">
        <f t="shared" si="5"/>
        <v>30420</v>
      </c>
      <c r="R53" s="45">
        <f t="shared" si="6"/>
        <v>0</v>
      </c>
      <c r="S53" s="45">
        <f t="shared" si="26"/>
        <v>26364</v>
      </c>
      <c r="T53" s="45">
        <f t="shared" si="9"/>
        <v>0</v>
      </c>
      <c r="U53" s="45">
        <f t="shared" si="27"/>
        <v>4056</v>
      </c>
      <c r="V53" s="45">
        <f t="shared" si="10"/>
        <v>0</v>
      </c>
    </row>
    <row r="54" ht="15.95" customHeight="1" spans="1:22">
      <c r="A54" s="21" t="s">
        <v>62</v>
      </c>
      <c r="B54" s="18">
        <v>32</v>
      </c>
      <c r="C54" s="19">
        <v>17</v>
      </c>
      <c r="D54" s="19">
        <v>17</v>
      </c>
      <c r="E54" s="19"/>
      <c r="F54" s="19">
        <v>15</v>
      </c>
      <c r="G54" s="19">
        <v>15</v>
      </c>
      <c r="H54" s="19"/>
      <c r="I54" s="43">
        <v>64</v>
      </c>
      <c r="J54" s="43">
        <v>0</v>
      </c>
      <c r="K54" s="43">
        <v>32</v>
      </c>
      <c r="L54" s="44">
        <v>0</v>
      </c>
      <c r="M54" s="26">
        <v>37300</v>
      </c>
      <c r="N54" s="26">
        <v>37300</v>
      </c>
      <c r="O54" s="26">
        <v>0</v>
      </c>
      <c r="P54" s="45">
        <f t="shared" si="4"/>
        <v>48000</v>
      </c>
      <c r="Q54" s="45">
        <f t="shared" si="5"/>
        <v>48000</v>
      </c>
      <c r="R54" s="45">
        <f t="shared" si="6"/>
        <v>0</v>
      </c>
      <c r="S54" s="45">
        <f t="shared" si="26"/>
        <v>41600</v>
      </c>
      <c r="T54" s="45">
        <f t="shared" si="9"/>
        <v>0</v>
      </c>
      <c r="U54" s="45">
        <f t="shared" si="27"/>
        <v>6400</v>
      </c>
      <c r="V54" s="45">
        <f t="shared" si="10"/>
        <v>0</v>
      </c>
    </row>
    <row r="55" ht="15.95" customHeight="1" spans="1:22">
      <c r="A55" s="29" t="s">
        <v>63</v>
      </c>
      <c r="B55" s="23">
        <v>85</v>
      </c>
      <c r="C55" s="23">
        <v>77</v>
      </c>
      <c r="D55" s="23">
        <v>77</v>
      </c>
      <c r="E55" s="23">
        <v>0</v>
      </c>
      <c r="F55" s="23">
        <v>8</v>
      </c>
      <c r="G55" s="23">
        <v>8</v>
      </c>
      <c r="H55" s="23">
        <v>0</v>
      </c>
      <c r="I55" s="30">
        <v>258</v>
      </c>
      <c r="J55" s="30">
        <v>0</v>
      </c>
      <c r="K55" s="43">
        <v>173</v>
      </c>
      <c r="L55" s="44">
        <v>0</v>
      </c>
      <c r="M55" s="26">
        <v>150200</v>
      </c>
      <c r="N55" s="26">
        <v>150200</v>
      </c>
      <c r="O55" s="26">
        <v>0</v>
      </c>
      <c r="P55" s="45">
        <f t="shared" si="4"/>
        <v>259500</v>
      </c>
      <c r="Q55" s="45">
        <f t="shared" si="5"/>
        <v>259500</v>
      </c>
      <c r="R55" s="45">
        <f t="shared" si="6"/>
        <v>0</v>
      </c>
      <c r="S55" s="45">
        <f t="shared" si="26"/>
        <v>224900</v>
      </c>
      <c r="T55" s="45">
        <f t="shared" si="9"/>
        <v>0</v>
      </c>
      <c r="U55" s="45">
        <f t="shared" si="27"/>
        <v>34600</v>
      </c>
      <c r="V55" s="45">
        <f t="shared" si="10"/>
        <v>0</v>
      </c>
    </row>
    <row r="56" ht="15.95" customHeight="1" spans="1:22">
      <c r="A56" s="21" t="s">
        <v>64</v>
      </c>
      <c r="B56" s="18">
        <v>29</v>
      </c>
      <c r="C56" s="19">
        <v>28</v>
      </c>
      <c r="D56" s="19">
        <v>28</v>
      </c>
      <c r="E56" s="19"/>
      <c r="F56" s="19">
        <v>1</v>
      </c>
      <c r="G56" s="19">
        <v>1</v>
      </c>
      <c r="H56" s="19"/>
      <c r="I56" s="43">
        <v>114</v>
      </c>
      <c r="J56" s="43">
        <v>0</v>
      </c>
      <c r="K56" s="43">
        <v>85</v>
      </c>
      <c r="L56" s="44">
        <v>0</v>
      </c>
      <c r="M56" s="26">
        <v>62500</v>
      </c>
      <c r="N56" s="26">
        <v>62500</v>
      </c>
      <c r="O56" s="26">
        <v>0</v>
      </c>
      <c r="P56" s="45">
        <f t="shared" si="4"/>
        <v>127500</v>
      </c>
      <c r="Q56" s="45">
        <f t="shared" si="5"/>
        <v>127500</v>
      </c>
      <c r="R56" s="45">
        <f t="shared" si="6"/>
        <v>0</v>
      </c>
      <c r="S56" s="45">
        <f t="shared" si="26"/>
        <v>110500</v>
      </c>
      <c r="T56" s="45">
        <f t="shared" si="9"/>
        <v>0</v>
      </c>
      <c r="U56" s="45">
        <f t="shared" si="27"/>
        <v>17000</v>
      </c>
      <c r="V56" s="45">
        <f t="shared" si="10"/>
        <v>0</v>
      </c>
    </row>
    <row r="57" ht="15.95" customHeight="1" spans="1:22">
      <c r="A57" s="21" t="s">
        <v>65</v>
      </c>
      <c r="B57" s="18">
        <v>17</v>
      </c>
      <c r="C57" s="19">
        <v>13</v>
      </c>
      <c r="D57" s="19">
        <v>13</v>
      </c>
      <c r="E57" s="19"/>
      <c r="F57" s="19">
        <v>4</v>
      </c>
      <c r="G57" s="19">
        <v>4</v>
      </c>
      <c r="H57" s="19"/>
      <c r="I57" s="43">
        <v>37</v>
      </c>
      <c r="J57" s="43">
        <v>0</v>
      </c>
      <c r="K57" s="43">
        <v>20</v>
      </c>
      <c r="L57" s="44">
        <v>0</v>
      </c>
      <c r="M57" s="26">
        <v>23000</v>
      </c>
      <c r="N57" s="26">
        <v>23000</v>
      </c>
      <c r="O57" s="26">
        <v>0</v>
      </c>
      <c r="P57" s="45">
        <f t="shared" si="4"/>
        <v>30000</v>
      </c>
      <c r="Q57" s="45">
        <f t="shared" si="5"/>
        <v>30000</v>
      </c>
      <c r="R57" s="45">
        <f t="shared" si="6"/>
        <v>0</v>
      </c>
      <c r="S57" s="45">
        <f t="shared" si="26"/>
        <v>26000</v>
      </c>
      <c r="T57" s="45">
        <f t="shared" si="9"/>
        <v>0</v>
      </c>
      <c r="U57" s="45">
        <f t="shared" si="27"/>
        <v>4000</v>
      </c>
      <c r="V57" s="45">
        <f t="shared" si="10"/>
        <v>0</v>
      </c>
    </row>
    <row r="58" ht="15.95" customHeight="1" spans="1:22">
      <c r="A58" s="21" t="s">
        <v>66</v>
      </c>
      <c r="B58" s="18">
        <v>17</v>
      </c>
      <c r="C58" s="19">
        <v>14</v>
      </c>
      <c r="D58" s="19">
        <v>14</v>
      </c>
      <c r="E58" s="19"/>
      <c r="F58" s="19">
        <v>3</v>
      </c>
      <c r="G58" s="19">
        <v>3</v>
      </c>
      <c r="H58" s="19"/>
      <c r="I58" s="43">
        <v>25</v>
      </c>
      <c r="J58" s="43">
        <v>0</v>
      </c>
      <c r="K58" s="43">
        <v>8</v>
      </c>
      <c r="L58" s="44">
        <v>0</v>
      </c>
      <c r="M58" s="26">
        <v>18700</v>
      </c>
      <c r="N58" s="26">
        <v>18700</v>
      </c>
      <c r="O58" s="26">
        <v>0</v>
      </c>
      <c r="P58" s="45">
        <f t="shared" si="4"/>
        <v>12000</v>
      </c>
      <c r="Q58" s="45">
        <f t="shared" si="5"/>
        <v>12000</v>
      </c>
      <c r="R58" s="45">
        <f t="shared" si="6"/>
        <v>0</v>
      </c>
      <c r="S58" s="45">
        <f t="shared" si="26"/>
        <v>10400</v>
      </c>
      <c r="T58" s="45">
        <f t="shared" si="9"/>
        <v>0</v>
      </c>
      <c r="U58" s="45">
        <f t="shared" si="27"/>
        <v>1600</v>
      </c>
      <c r="V58" s="45">
        <f t="shared" si="10"/>
        <v>0</v>
      </c>
    </row>
    <row r="59" ht="15.95" customHeight="1" spans="1:22">
      <c r="A59" s="21" t="s">
        <v>67</v>
      </c>
      <c r="B59" s="18">
        <v>20</v>
      </c>
      <c r="C59" s="19">
        <v>20</v>
      </c>
      <c r="D59" s="19">
        <v>20</v>
      </c>
      <c r="E59" s="19"/>
      <c r="F59" s="19">
        <v>0</v>
      </c>
      <c r="G59" s="19">
        <v>0</v>
      </c>
      <c r="H59" s="19"/>
      <c r="I59" s="43">
        <v>68</v>
      </c>
      <c r="J59" s="43">
        <v>0</v>
      </c>
      <c r="K59" s="43">
        <v>48</v>
      </c>
      <c r="L59" s="44">
        <v>0</v>
      </c>
      <c r="M59" s="26">
        <v>39200</v>
      </c>
      <c r="N59" s="26">
        <v>39200</v>
      </c>
      <c r="O59" s="26">
        <v>0</v>
      </c>
      <c r="P59" s="45">
        <f t="shared" si="4"/>
        <v>72000</v>
      </c>
      <c r="Q59" s="45">
        <f t="shared" si="5"/>
        <v>72000</v>
      </c>
      <c r="R59" s="45">
        <f t="shared" si="6"/>
        <v>0</v>
      </c>
      <c r="S59" s="45">
        <f t="shared" si="26"/>
        <v>62400</v>
      </c>
      <c r="T59" s="45">
        <f t="shared" si="9"/>
        <v>0</v>
      </c>
      <c r="U59" s="45">
        <f t="shared" si="27"/>
        <v>9600</v>
      </c>
      <c r="V59" s="45">
        <f t="shared" si="10"/>
        <v>0</v>
      </c>
    </row>
    <row r="60" ht="15.95" customHeight="1" spans="1:22">
      <c r="A60" s="21" t="s">
        <v>68</v>
      </c>
      <c r="B60" s="18">
        <v>1</v>
      </c>
      <c r="C60" s="19">
        <v>1</v>
      </c>
      <c r="D60" s="19">
        <v>1</v>
      </c>
      <c r="E60" s="19"/>
      <c r="F60" s="19">
        <v>0</v>
      </c>
      <c r="G60" s="19">
        <v>0</v>
      </c>
      <c r="H60" s="19"/>
      <c r="I60" s="43">
        <v>6</v>
      </c>
      <c r="J60" s="43">
        <v>0</v>
      </c>
      <c r="K60" s="43">
        <v>5</v>
      </c>
      <c r="L60" s="44">
        <v>0</v>
      </c>
      <c r="M60" s="26">
        <v>3000</v>
      </c>
      <c r="N60" s="26">
        <v>3000</v>
      </c>
      <c r="O60" s="26">
        <v>0</v>
      </c>
      <c r="P60" s="45">
        <f t="shared" si="4"/>
        <v>7500</v>
      </c>
      <c r="Q60" s="45">
        <f t="shared" si="5"/>
        <v>7500</v>
      </c>
      <c r="R60" s="45">
        <f t="shared" si="6"/>
        <v>0</v>
      </c>
      <c r="S60" s="45">
        <f t="shared" si="26"/>
        <v>6500</v>
      </c>
      <c r="T60" s="45">
        <f t="shared" si="9"/>
        <v>0</v>
      </c>
      <c r="U60" s="45">
        <f t="shared" si="27"/>
        <v>1000</v>
      </c>
      <c r="V60" s="45">
        <f t="shared" si="10"/>
        <v>0</v>
      </c>
    </row>
    <row r="61" ht="15.95" customHeight="1" spans="1:22">
      <c r="A61" s="21" t="s">
        <v>69</v>
      </c>
      <c r="B61" s="18">
        <v>1</v>
      </c>
      <c r="C61" s="19">
        <v>1</v>
      </c>
      <c r="D61" s="19">
        <v>1</v>
      </c>
      <c r="E61" s="19"/>
      <c r="F61" s="19">
        <v>0</v>
      </c>
      <c r="G61" s="19">
        <v>0</v>
      </c>
      <c r="H61" s="19"/>
      <c r="I61" s="43">
        <v>8</v>
      </c>
      <c r="J61" s="43">
        <v>0</v>
      </c>
      <c r="K61" s="43">
        <v>7</v>
      </c>
      <c r="L61" s="44">
        <v>0</v>
      </c>
      <c r="M61" s="26">
        <v>3800</v>
      </c>
      <c r="N61" s="26">
        <v>3800</v>
      </c>
      <c r="O61" s="26">
        <v>0</v>
      </c>
      <c r="P61" s="45">
        <f t="shared" si="4"/>
        <v>10500</v>
      </c>
      <c r="Q61" s="45">
        <f t="shared" si="5"/>
        <v>10500</v>
      </c>
      <c r="R61" s="45">
        <f t="shared" si="6"/>
        <v>0</v>
      </c>
      <c r="S61" s="45">
        <f t="shared" si="26"/>
        <v>9100</v>
      </c>
      <c r="T61" s="45">
        <f t="shared" si="9"/>
        <v>0</v>
      </c>
      <c r="U61" s="45">
        <f t="shared" si="27"/>
        <v>1400</v>
      </c>
      <c r="V61" s="45">
        <f t="shared" si="10"/>
        <v>0</v>
      </c>
    </row>
    <row r="62" ht="15.95" customHeight="1" spans="1:22">
      <c r="A62" s="29" t="s">
        <v>70</v>
      </c>
      <c r="B62" s="23">
        <v>193</v>
      </c>
      <c r="C62" s="23">
        <v>98</v>
      </c>
      <c r="D62" s="23">
        <v>98</v>
      </c>
      <c r="E62" s="23">
        <v>0</v>
      </c>
      <c r="F62" s="23">
        <v>95</v>
      </c>
      <c r="G62" s="23">
        <v>95</v>
      </c>
      <c r="H62" s="23">
        <v>0</v>
      </c>
      <c r="I62" s="30">
        <v>349.32</v>
      </c>
      <c r="J62" s="30">
        <v>0</v>
      </c>
      <c r="K62" s="43">
        <v>156.32</v>
      </c>
      <c r="L62" s="44">
        <v>0</v>
      </c>
      <c r="M62" s="26">
        <v>208028</v>
      </c>
      <c r="N62" s="26">
        <v>208028</v>
      </c>
      <c r="O62" s="26">
        <v>0</v>
      </c>
      <c r="P62" s="45">
        <f t="shared" si="4"/>
        <v>234480</v>
      </c>
      <c r="Q62" s="45">
        <f t="shared" si="5"/>
        <v>234480</v>
      </c>
      <c r="R62" s="45">
        <f t="shared" si="6"/>
        <v>0</v>
      </c>
      <c r="S62" s="45">
        <f t="shared" si="26"/>
        <v>203216</v>
      </c>
      <c r="T62" s="45">
        <f t="shared" si="9"/>
        <v>0</v>
      </c>
      <c r="U62" s="45">
        <f t="shared" si="27"/>
        <v>31264</v>
      </c>
      <c r="V62" s="45">
        <f t="shared" si="10"/>
        <v>0</v>
      </c>
    </row>
    <row r="63" ht="15.95" customHeight="1" spans="1:22">
      <c r="A63" s="21" t="s">
        <v>71</v>
      </c>
      <c r="B63" s="18">
        <v>9</v>
      </c>
      <c r="C63" s="19">
        <v>0</v>
      </c>
      <c r="D63" s="19">
        <v>0</v>
      </c>
      <c r="E63" s="19"/>
      <c r="F63" s="19">
        <v>9</v>
      </c>
      <c r="G63" s="19">
        <v>9</v>
      </c>
      <c r="H63" s="19"/>
      <c r="I63" s="43">
        <v>38.72</v>
      </c>
      <c r="J63" s="43">
        <v>0</v>
      </c>
      <c r="K63" s="43">
        <v>29.72</v>
      </c>
      <c r="L63" s="44">
        <v>0</v>
      </c>
      <c r="M63" s="26">
        <v>16388</v>
      </c>
      <c r="N63" s="26">
        <v>16388</v>
      </c>
      <c r="O63" s="26">
        <v>0</v>
      </c>
      <c r="P63" s="45">
        <f t="shared" si="4"/>
        <v>44580</v>
      </c>
      <c r="Q63" s="45">
        <f t="shared" si="5"/>
        <v>44580</v>
      </c>
      <c r="R63" s="45">
        <f t="shared" si="6"/>
        <v>0</v>
      </c>
      <c r="S63" s="45">
        <f t="shared" si="26"/>
        <v>38636</v>
      </c>
      <c r="T63" s="45">
        <f t="shared" si="9"/>
        <v>0</v>
      </c>
      <c r="U63" s="45">
        <f t="shared" si="27"/>
        <v>5944</v>
      </c>
      <c r="V63" s="45">
        <f t="shared" si="10"/>
        <v>0</v>
      </c>
    </row>
    <row r="64" ht="15.95" customHeight="1" spans="1:22">
      <c r="A64" s="21" t="s">
        <v>72</v>
      </c>
      <c r="B64" s="18">
        <v>28</v>
      </c>
      <c r="C64" s="19">
        <v>3</v>
      </c>
      <c r="D64" s="19">
        <v>3</v>
      </c>
      <c r="E64" s="19"/>
      <c r="F64" s="19">
        <v>25</v>
      </c>
      <c r="G64" s="19">
        <v>25</v>
      </c>
      <c r="H64" s="19"/>
      <c r="I64" s="43">
        <v>73</v>
      </c>
      <c r="J64" s="43">
        <v>0</v>
      </c>
      <c r="K64" s="43">
        <v>45</v>
      </c>
      <c r="L64" s="44">
        <v>0</v>
      </c>
      <c r="M64" s="26">
        <v>33500</v>
      </c>
      <c r="N64" s="26">
        <v>33500</v>
      </c>
      <c r="O64" s="26">
        <v>0</v>
      </c>
      <c r="P64" s="45">
        <f t="shared" si="4"/>
        <v>67500</v>
      </c>
      <c r="Q64" s="45">
        <f t="shared" si="5"/>
        <v>67500</v>
      </c>
      <c r="R64" s="45">
        <f t="shared" si="6"/>
        <v>0</v>
      </c>
      <c r="S64" s="45">
        <f t="shared" si="26"/>
        <v>58500</v>
      </c>
      <c r="T64" s="45">
        <f t="shared" si="9"/>
        <v>0</v>
      </c>
      <c r="U64" s="45">
        <f t="shared" si="27"/>
        <v>9000</v>
      </c>
      <c r="V64" s="45">
        <f t="shared" si="10"/>
        <v>0</v>
      </c>
    </row>
    <row r="65" ht="15.95" customHeight="1" spans="1:22">
      <c r="A65" s="21" t="s">
        <v>73</v>
      </c>
      <c r="B65" s="18">
        <v>71</v>
      </c>
      <c r="C65" s="19">
        <v>39</v>
      </c>
      <c r="D65" s="19">
        <v>39</v>
      </c>
      <c r="E65" s="19"/>
      <c r="F65" s="19">
        <v>32</v>
      </c>
      <c r="G65" s="19">
        <v>32</v>
      </c>
      <c r="H65" s="19"/>
      <c r="I65" s="43">
        <v>83</v>
      </c>
      <c r="J65" s="43">
        <v>0</v>
      </c>
      <c r="K65" s="43">
        <v>12</v>
      </c>
      <c r="L65" s="44">
        <v>0</v>
      </c>
      <c r="M65" s="26">
        <v>59800</v>
      </c>
      <c r="N65" s="26">
        <v>59800</v>
      </c>
      <c r="O65" s="26">
        <v>0</v>
      </c>
      <c r="P65" s="45">
        <f t="shared" si="4"/>
        <v>18000</v>
      </c>
      <c r="Q65" s="45">
        <f t="shared" si="5"/>
        <v>18000</v>
      </c>
      <c r="R65" s="45">
        <f t="shared" si="6"/>
        <v>0</v>
      </c>
      <c r="S65" s="45">
        <f t="shared" si="26"/>
        <v>15600</v>
      </c>
      <c r="T65" s="45">
        <f t="shared" si="9"/>
        <v>0</v>
      </c>
      <c r="U65" s="45">
        <f t="shared" si="27"/>
        <v>2400</v>
      </c>
      <c r="V65" s="45">
        <f t="shared" si="10"/>
        <v>0</v>
      </c>
    </row>
    <row r="66" ht="15.95" customHeight="1" spans="1:22">
      <c r="A66" s="21" t="s">
        <v>74</v>
      </c>
      <c r="B66" s="18">
        <v>44</v>
      </c>
      <c r="C66" s="19">
        <v>19</v>
      </c>
      <c r="D66" s="19">
        <v>19</v>
      </c>
      <c r="E66" s="19"/>
      <c r="F66" s="19">
        <v>25</v>
      </c>
      <c r="G66" s="19">
        <v>25</v>
      </c>
      <c r="H66" s="19"/>
      <c r="I66" s="43">
        <v>72.6</v>
      </c>
      <c r="J66" s="43">
        <v>0</v>
      </c>
      <c r="K66" s="43">
        <v>28.6</v>
      </c>
      <c r="L66" s="44">
        <v>0</v>
      </c>
      <c r="M66" s="26">
        <v>42940</v>
      </c>
      <c r="N66" s="26">
        <v>42940</v>
      </c>
      <c r="O66" s="26">
        <v>0</v>
      </c>
      <c r="P66" s="45">
        <f t="shared" si="4"/>
        <v>42900</v>
      </c>
      <c r="Q66" s="45">
        <f t="shared" si="5"/>
        <v>42900</v>
      </c>
      <c r="R66" s="45">
        <f t="shared" si="6"/>
        <v>0</v>
      </c>
      <c r="S66" s="45">
        <f t="shared" si="26"/>
        <v>37180</v>
      </c>
      <c r="T66" s="45">
        <f t="shared" si="9"/>
        <v>0</v>
      </c>
      <c r="U66" s="45">
        <f t="shared" si="27"/>
        <v>5720</v>
      </c>
      <c r="V66" s="45">
        <f t="shared" si="10"/>
        <v>0</v>
      </c>
    </row>
    <row r="67" ht="15.95" customHeight="1" spans="1:22">
      <c r="A67" s="21" t="s">
        <v>75</v>
      </c>
      <c r="B67" s="18">
        <v>21</v>
      </c>
      <c r="C67" s="19">
        <v>17</v>
      </c>
      <c r="D67" s="19">
        <v>17</v>
      </c>
      <c r="E67" s="19"/>
      <c r="F67" s="19">
        <v>4</v>
      </c>
      <c r="G67" s="19">
        <v>4</v>
      </c>
      <c r="H67" s="19"/>
      <c r="I67" s="43">
        <v>45</v>
      </c>
      <c r="J67" s="43">
        <v>0</v>
      </c>
      <c r="K67" s="43">
        <v>24</v>
      </c>
      <c r="L67" s="44">
        <v>0</v>
      </c>
      <c r="M67" s="26">
        <v>28600</v>
      </c>
      <c r="N67" s="26">
        <v>28600</v>
      </c>
      <c r="O67" s="26">
        <v>0</v>
      </c>
      <c r="P67" s="45">
        <f t="shared" si="4"/>
        <v>36000</v>
      </c>
      <c r="Q67" s="45">
        <f t="shared" si="5"/>
        <v>36000</v>
      </c>
      <c r="R67" s="45">
        <f t="shared" si="6"/>
        <v>0</v>
      </c>
      <c r="S67" s="45">
        <f t="shared" si="26"/>
        <v>31200</v>
      </c>
      <c r="T67" s="45">
        <f t="shared" si="9"/>
        <v>0</v>
      </c>
      <c r="U67" s="45">
        <f t="shared" si="27"/>
        <v>4800</v>
      </c>
      <c r="V67" s="45">
        <f t="shared" si="10"/>
        <v>0</v>
      </c>
    </row>
    <row r="68" ht="15.95" customHeight="1" spans="1:22">
      <c r="A68" s="21" t="s">
        <v>76</v>
      </c>
      <c r="B68" s="18">
        <v>20</v>
      </c>
      <c r="C68" s="19">
        <v>20</v>
      </c>
      <c r="D68" s="19">
        <v>20</v>
      </c>
      <c r="E68" s="19"/>
      <c r="F68" s="19">
        <v>0</v>
      </c>
      <c r="G68" s="19">
        <v>0</v>
      </c>
      <c r="H68" s="19"/>
      <c r="I68" s="43">
        <v>37</v>
      </c>
      <c r="J68" s="43">
        <v>0</v>
      </c>
      <c r="K68" s="43">
        <v>17</v>
      </c>
      <c r="L68" s="44">
        <v>0</v>
      </c>
      <c r="M68" s="26">
        <v>26800</v>
      </c>
      <c r="N68" s="26">
        <v>26800</v>
      </c>
      <c r="O68" s="26">
        <v>0</v>
      </c>
      <c r="P68" s="45">
        <f t="shared" si="4"/>
        <v>25500</v>
      </c>
      <c r="Q68" s="45">
        <f t="shared" si="5"/>
        <v>25500</v>
      </c>
      <c r="R68" s="45">
        <f t="shared" si="6"/>
        <v>0</v>
      </c>
      <c r="S68" s="45">
        <f t="shared" si="26"/>
        <v>22100</v>
      </c>
      <c r="T68" s="45">
        <f t="shared" si="9"/>
        <v>0</v>
      </c>
      <c r="U68" s="45">
        <f t="shared" si="27"/>
        <v>3400</v>
      </c>
      <c r="V68" s="45">
        <f t="shared" si="10"/>
        <v>0</v>
      </c>
    </row>
    <row r="69" ht="15.95" customHeight="1" spans="1:22">
      <c r="A69" s="29" t="s">
        <v>77</v>
      </c>
      <c r="B69" s="23">
        <v>224</v>
      </c>
      <c r="C69" s="23">
        <v>128</v>
      </c>
      <c r="D69" s="23">
        <v>128</v>
      </c>
      <c r="E69" s="23">
        <v>0</v>
      </c>
      <c r="F69" s="23">
        <v>96</v>
      </c>
      <c r="G69" s="23">
        <v>96</v>
      </c>
      <c r="H69" s="23">
        <v>0</v>
      </c>
      <c r="I69" s="30">
        <v>302.24</v>
      </c>
      <c r="J69" s="30">
        <v>0</v>
      </c>
      <c r="K69" s="43">
        <v>78.24</v>
      </c>
      <c r="L69" s="44">
        <v>0</v>
      </c>
      <c r="M69" s="26">
        <v>207296</v>
      </c>
      <c r="N69" s="26">
        <v>207296</v>
      </c>
      <c r="O69" s="26">
        <v>0</v>
      </c>
      <c r="P69" s="45">
        <f t="shared" si="4"/>
        <v>117360</v>
      </c>
      <c r="Q69" s="45">
        <f t="shared" si="5"/>
        <v>117360</v>
      </c>
      <c r="R69" s="45">
        <f t="shared" si="6"/>
        <v>0</v>
      </c>
      <c r="S69" s="45">
        <f t="shared" si="26"/>
        <v>101712</v>
      </c>
      <c r="T69" s="45">
        <f t="shared" si="9"/>
        <v>0</v>
      </c>
      <c r="U69" s="45">
        <f t="shared" si="27"/>
        <v>15648</v>
      </c>
      <c r="V69" s="45">
        <f t="shared" si="10"/>
        <v>0</v>
      </c>
    </row>
    <row r="70" ht="15.95" customHeight="1" spans="1:22">
      <c r="A70" s="21" t="s">
        <v>78</v>
      </c>
      <c r="B70" s="18">
        <v>88</v>
      </c>
      <c r="C70" s="19">
        <v>70</v>
      </c>
      <c r="D70" s="19">
        <v>70</v>
      </c>
      <c r="E70" s="19"/>
      <c r="F70" s="19">
        <v>18</v>
      </c>
      <c r="G70" s="19">
        <v>18</v>
      </c>
      <c r="H70" s="19"/>
      <c r="I70" s="43">
        <v>141</v>
      </c>
      <c r="J70" s="43">
        <v>0</v>
      </c>
      <c r="K70" s="43">
        <v>53</v>
      </c>
      <c r="L70" s="44">
        <v>0</v>
      </c>
      <c r="M70" s="26">
        <v>100200</v>
      </c>
      <c r="N70" s="26">
        <v>100200</v>
      </c>
      <c r="O70" s="26">
        <v>0</v>
      </c>
      <c r="P70" s="45">
        <f t="shared" si="4"/>
        <v>79500</v>
      </c>
      <c r="Q70" s="45">
        <f t="shared" si="5"/>
        <v>79500</v>
      </c>
      <c r="R70" s="45">
        <f t="shared" si="6"/>
        <v>0</v>
      </c>
      <c r="S70" s="45">
        <f t="shared" si="26"/>
        <v>68900</v>
      </c>
      <c r="T70" s="45">
        <f t="shared" si="9"/>
        <v>0</v>
      </c>
      <c r="U70" s="45">
        <f t="shared" si="27"/>
        <v>10600</v>
      </c>
      <c r="V70" s="45">
        <f t="shared" si="10"/>
        <v>0</v>
      </c>
    </row>
    <row r="71" ht="15.95" customHeight="1" spans="1:22">
      <c r="A71" s="21" t="s">
        <v>79</v>
      </c>
      <c r="B71" s="18">
        <v>35</v>
      </c>
      <c r="C71" s="19">
        <v>31</v>
      </c>
      <c r="D71" s="19">
        <v>31</v>
      </c>
      <c r="E71" s="19"/>
      <c r="F71" s="19">
        <v>4</v>
      </c>
      <c r="G71" s="19">
        <v>4</v>
      </c>
      <c r="H71" s="19"/>
      <c r="I71" s="43">
        <v>54</v>
      </c>
      <c r="J71" s="43">
        <v>0</v>
      </c>
      <c r="K71" s="43">
        <v>19</v>
      </c>
      <c r="L71" s="44">
        <v>0</v>
      </c>
      <c r="M71" s="26">
        <v>40600</v>
      </c>
      <c r="N71" s="26">
        <v>40600</v>
      </c>
      <c r="O71" s="26">
        <v>0</v>
      </c>
      <c r="P71" s="45">
        <f t="shared" si="4"/>
        <v>28500</v>
      </c>
      <c r="Q71" s="45">
        <f t="shared" si="5"/>
        <v>28500</v>
      </c>
      <c r="R71" s="45">
        <f t="shared" si="6"/>
        <v>0</v>
      </c>
      <c r="S71" s="45">
        <f t="shared" si="26"/>
        <v>24700</v>
      </c>
      <c r="T71" s="45">
        <f t="shared" si="9"/>
        <v>0</v>
      </c>
      <c r="U71" s="45">
        <f t="shared" si="27"/>
        <v>3800</v>
      </c>
      <c r="V71" s="45">
        <f t="shared" si="10"/>
        <v>0</v>
      </c>
    </row>
    <row r="72" ht="15.95" customHeight="1" spans="1:22">
      <c r="A72" s="21" t="s">
        <v>80</v>
      </c>
      <c r="B72" s="18">
        <v>11</v>
      </c>
      <c r="C72" s="19">
        <v>4</v>
      </c>
      <c r="D72" s="19">
        <v>4</v>
      </c>
      <c r="E72" s="19"/>
      <c r="F72" s="19">
        <v>7</v>
      </c>
      <c r="G72" s="19">
        <v>7</v>
      </c>
      <c r="H72" s="19"/>
      <c r="I72" s="43">
        <v>13.2</v>
      </c>
      <c r="J72" s="43">
        <v>0</v>
      </c>
      <c r="K72" s="43">
        <v>2.2</v>
      </c>
      <c r="L72" s="44">
        <v>0</v>
      </c>
      <c r="M72" s="26">
        <v>8380</v>
      </c>
      <c r="N72" s="26">
        <v>8380</v>
      </c>
      <c r="O72" s="26">
        <v>0</v>
      </c>
      <c r="P72" s="45">
        <f t="shared" ref="P72:P95" si="28">Q72+R72</f>
        <v>3300</v>
      </c>
      <c r="Q72" s="45">
        <f t="shared" ref="Q72:Q95" si="29">S72+U72</f>
        <v>3300</v>
      </c>
      <c r="R72" s="45">
        <f t="shared" ref="R72:R95" si="30">T72+V72</f>
        <v>0</v>
      </c>
      <c r="S72" s="45">
        <f t="shared" si="26"/>
        <v>2860</v>
      </c>
      <c r="T72" s="45">
        <f t="shared" ref="T72:T95" si="31">L72*504</f>
        <v>0</v>
      </c>
      <c r="U72" s="45">
        <f t="shared" si="27"/>
        <v>440</v>
      </c>
      <c r="V72" s="45">
        <f t="shared" ref="V72:V95" si="32">L72*76</f>
        <v>0</v>
      </c>
    </row>
    <row r="73" ht="15.95" customHeight="1" spans="1:22">
      <c r="A73" s="21" t="s">
        <v>81</v>
      </c>
      <c r="B73" s="18">
        <v>24</v>
      </c>
      <c r="C73" s="19">
        <v>4</v>
      </c>
      <c r="D73" s="19">
        <v>4</v>
      </c>
      <c r="E73" s="19"/>
      <c r="F73" s="19">
        <v>20</v>
      </c>
      <c r="G73" s="19">
        <v>20</v>
      </c>
      <c r="H73" s="19"/>
      <c r="I73" s="43">
        <v>24</v>
      </c>
      <c r="J73" s="43">
        <v>0</v>
      </c>
      <c r="K73" s="43">
        <v>0</v>
      </c>
      <c r="L73" s="44">
        <v>0</v>
      </c>
      <c r="M73" s="26">
        <v>14000</v>
      </c>
      <c r="N73" s="26">
        <v>14000</v>
      </c>
      <c r="O73" s="26">
        <v>0</v>
      </c>
      <c r="P73" s="45">
        <f t="shared" si="28"/>
        <v>0</v>
      </c>
      <c r="Q73" s="45">
        <f t="shared" si="29"/>
        <v>0</v>
      </c>
      <c r="R73" s="45">
        <f t="shared" si="30"/>
        <v>0</v>
      </c>
      <c r="S73" s="45">
        <f t="shared" si="26"/>
        <v>0</v>
      </c>
      <c r="T73" s="45">
        <f t="shared" si="31"/>
        <v>0</v>
      </c>
      <c r="U73" s="45">
        <f t="shared" si="27"/>
        <v>0</v>
      </c>
      <c r="V73" s="45">
        <f t="shared" si="32"/>
        <v>0</v>
      </c>
    </row>
    <row r="74" ht="15.95" customHeight="1" spans="1:22">
      <c r="A74" s="21" t="s">
        <v>82</v>
      </c>
      <c r="B74" s="18">
        <v>47</v>
      </c>
      <c r="C74" s="19">
        <v>19</v>
      </c>
      <c r="D74" s="19">
        <v>19</v>
      </c>
      <c r="E74" s="19"/>
      <c r="F74" s="19">
        <v>28</v>
      </c>
      <c r="G74" s="19">
        <v>28</v>
      </c>
      <c r="H74" s="19"/>
      <c r="I74" s="43">
        <v>51.04</v>
      </c>
      <c r="J74" s="43">
        <v>0</v>
      </c>
      <c r="K74" s="43">
        <v>4.04</v>
      </c>
      <c r="L74" s="44">
        <v>0</v>
      </c>
      <c r="M74" s="26">
        <v>34616</v>
      </c>
      <c r="N74" s="26">
        <v>34616</v>
      </c>
      <c r="O74" s="26">
        <v>0</v>
      </c>
      <c r="P74" s="45">
        <f t="shared" si="28"/>
        <v>6060</v>
      </c>
      <c r="Q74" s="45">
        <f t="shared" si="29"/>
        <v>6060</v>
      </c>
      <c r="R74" s="45">
        <f t="shared" si="30"/>
        <v>0</v>
      </c>
      <c r="S74" s="45">
        <f t="shared" si="26"/>
        <v>5252</v>
      </c>
      <c r="T74" s="45">
        <f t="shared" si="31"/>
        <v>0</v>
      </c>
      <c r="U74" s="45">
        <f t="shared" si="27"/>
        <v>808</v>
      </c>
      <c r="V74" s="45">
        <f t="shared" si="32"/>
        <v>0</v>
      </c>
    </row>
    <row r="75" ht="15.95" customHeight="1" spans="1:22">
      <c r="A75" s="21" t="s">
        <v>83</v>
      </c>
      <c r="B75" s="18">
        <v>19</v>
      </c>
      <c r="C75" s="19">
        <v>0</v>
      </c>
      <c r="D75" s="19">
        <v>0</v>
      </c>
      <c r="E75" s="19"/>
      <c r="F75" s="19">
        <v>19</v>
      </c>
      <c r="G75" s="19">
        <v>19</v>
      </c>
      <c r="H75" s="19"/>
      <c r="I75" s="43">
        <v>19</v>
      </c>
      <c r="J75" s="43">
        <v>0</v>
      </c>
      <c r="K75" s="43">
        <v>0</v>
      </c>
      <c r="L75" s="44">
        <v>0</v>
      </c>
      <c r="M75" s="26">
        <v>9500</v>
      </c>
      <c r="N75" s="26">
        <v>9500</v>
      </c>
      <c r="O75" s="26">
        <v>0</v>
      </c>
      <c r="P75" s="45">
        <f t="shared" si="28"/>
        <v>0</v>
      </c>
      <c r="Q75" s="45">
        <f t="shared" si="29"/>
        <v>0</v>
      </c>
      <c r="R75" s="45">
        <f t="shared" si="30"/>
        <v>0</v>
      </c>
      <c r="S75" s="45">
        <f t="shared" si="26"/>
        <v>0</v>
      </c>
      <c r="T75" s="45">
        <f t="shared" si="31"/>
        <v>0</v>
      </c>
      <c r="U75" s="45">
        <f t="shared" si="27"/>
        <v>0</v>
      </c>
      <c r="V75" s="45">
        <f t="shared" si="32"/>
        <v>0</v>
      </c>
    </row>
    <row r="76" ht="15.95" customHeight="1" spans="1:22">
      <c r="A76" s="29" t="s">
        <v>84</v>
      </c>
      <c r="B76" s="23">
        <v>310</v>
      </c>
      <c r="C76" s="23">
        <v>166</v>
      </c>
      <c r="D76" s="23">
        <v>94</v>
      </c>
      <c r="E76" s="23">
        <v>72</v>
      </c>
      <c r="F76" s="23">
        <v>144</v>
      </c>
      <c r="G76" s="23">
        <v>128</v>
      </c>
      <c r="H76" s="23">
        <v>16</v>
      </c>
      <c r="I76" s="30">
        <v>472</v>
      </c>
      <c r="J76" s="30">
        <v>271.6</v>
      </c>
      <c r="K76" s="43">
        <v>250</v>
      </c>
      <c r="L76" s="44">
        <v>183.6</v>
      </c>
      <c r="M76" s="26">
        <v>449800</v>
      </c>
      <c r="N76" s="26">
        <v>258000</v>
      </c>
      <c r="O76" s="26">
        <v>191800</v>
      </c>
      <c r="P76" s="45">
        <f t="shared" si="28"/>
        <v>481488</v>
      </c>
      <c r="Q76" s="45">
        <f t="shared" si="29"/>
        <v>375000</v>
      </c>
      <c r="R76" s="45">
        <f t="shared" si="30"/>
        <v>106488</v>
      </c>
      <c r="S76" s="45">
        <f t="shared" si="26"/>
        <v>325000</v>
      </c>
      <c r="T76" s="45">
        <f t="shared" ref="Q76:V76" si="33">SUM(T77:T86)</f>
        <v>92534.4</v>
      </c>
      <c r="U76" s="45">
        <f t="shared" si="27"/>
        <v>50000</v>
      </c>
      <c r="V76" s="45">
        <f t="shared" si="33"/>
        <v>13953.6</v>
      </c>
    </row>
    <row r="77" ht="15.95" customHeight="1" spans="1:22">
      <c r="A77" s="49" t="s">
        <v>85</v>
      </c>
      <c r="B77" s="50">
        <v>88</v>
      </c>
      <c r="C77" s="18">
        <v>72</v>
      </c>
      <c r="D77" s="18"/>
      <c r="E77" s="18">
        <v>72</v>
      </c>
      <c r="F77" s="18">
        <v>16</v>
      </c>
      <c r="G77" s="18"/>
      <c r="H77" s="18">
        <v>16</v>
      </c>
      <c r="I77" s="43">
        <v>0</v>
      </c>
      <c r="J77" s="43">
        <v>271.6</v>
      </c>
      <c r="K77" s="43">
        <v>0</v>
      </c>
      <c r="L77" s="44">
        <v>183.6</v>
      </c>
      <c r="M77" s="26">
        <v>191800</v>
      </c>
      <c r="N77" s="26">
        <v>0</v>
      </c>
      <c r="O77" s="26">
        <v>191800</v>
      </c>
      <c r="P77" s="45">
        <f t="shared" si="28"/>
        <v>106488</v>
      </c>
      <c r="Q77" s="45">
        <f t="shared" si="29"/>
        <v>0</v>
      </c>
      <c r="R77" s="45">
        <f t="shared" si="30"/>
        <v>106488</v>
      </c>
      <c r="S77" s="45">
        <f t="shared" si="26"/>
        <v>0</v>
      </c>
      <c r="T77" s="45">
        <f t="shared" si="31"/>
        <v>92534.4</v>
      </c>
      <c r="U77" s="45">
        <f t="shared" si="27"/>
        <v>0</v>
      </c>
      <c r="V77" s="45">
        <f t="shared" si="32"/>
        <v>13953.6</v>
      </c>
    </row>
    <row r="78" ht="15.95" customHeight="1" spans="1:22">
      <c r="A78" s="21" t="s">
        <v>86</v>
      </c>
      <c r="B78" s="18">
        <v>52</v>
      </c>
      <c r="C78" s="18">
        <v>2</v>
      </c>
      <c r="D78" s="18">
        <v>2</v>
      </c>
      <c r="E78" s="18"/>
      <c r="F78" s="18">
        <v>50</v>
      </c>
      <c r="G78" s="18">
        <v>50</v>
      </c>
      <c r="H78" s="18"/>
      <c r="I78" s="43">
        <v>124.96</v>
      </c>
      <c r="J78" s="43">
        <v>0</v>
      </c>
      <c r="K78" s="43">
        <v>72.96</v>
      </c>
      <c r="L78" s="44">
        <v>0</v>
      </c>
      <c r="M78" s="26">
        <v>56184</v>
      </c>
      <c r="N78" s="26">
        <v>56184</v>
      </c>
      <c r="O78" s="26">
        <v>0</v>
      </c>
      <c r="P78" s="45">
        <f t="shared" si="28"/>
        <v>109440</v>
      </c>
      <c r="Q78" s="45">
        <f t="shared" si="29"/>
        <v>109440</v>
      </c>
      <c r="R78" s="45">
        <f t="shared" si="30"/>
        <v>0</v>
      </c>
      <c r="S78" s="45">
        <f t="shared" si="26"/>
        <v>94848</v>
      </c>
      <c r="T78" s="45">
        <f t="shared" si="31"/>
        <v>0</v>
      </c>
      <c r="U78" s="45">
        <f t="shared" si="27"/>
        <v>14592</v>
      </c>
      <c r="V78" s="45">
        <f t="shared" si="32"/>
        <v>0</v>
      </c>
    </row>
    <row r="79" ht="15.95" customHeight="1" spans="1:22">
      <c r="A79" s="21" t="s">
        <v>87</v>
      </c>
      <c r="B79" s="18">
        <v>22</v>
      </c>
      <c r="C79" s="18">
        <v>17</v>
      </c>
      <c r="D79" s="18">
        <v>17</v>
      </c>
      <c r="E79" s="18"/>
      <c r="F79" s="18">
        <v>5</v>
      </c>
      <c r="G79" s="18">
        <v>5</v>
      </c>
      <c r="H79" s="18"/>
      <c r="I79" s="43">
        <v>58</v>
      </c>
      <c r="J79" s="43">
        <v>0</v>
      </c>
      <c r="K79" s="43">
        <v>36</v>
      </c>
      <c r="L79" s="44">
        <v>0</v>
      </c>
      <c r="M79" s="26">
        <v>33900</v>
      </c>
      <c r="N79" s="26">
        <v>33900</v>
      </c>
      <c r="O79" s="26">
        <v>0</v>
      </c>
      <c r="P79" s="45">
        <f t="shared" si="28"/>
        <v>54000</v>
      </c>
      <c r="Q79" s="45">
        <f t="shared" si="29"/>
        <v>54000</v>
      </c>
      <c r="R79" s="45">
        <f t="shared" si="30"/>
        <v>0</v>
      </c>
      <c r="S79" s="45">
        <f t="shared" si="26"/>
        <v>46800</v>
      </c>
      <c r="T79" s="45">
        <f t="shared" si="31"/>
        <v>0</v>
      </c>
      <c r="U79" s="45">
        <f t="shared" si="27"/>
        <v>7200</v>
      </c>
      <c r="V79" s="45">
        <f t="shared" si="32"/>
        <v>0</v>
      </c>
    </row>
    <row r="80" ht="15.95" customHeight="1" spans="1:22">
      <c r="A80" s="21" t="s">
        <v>88</v>
      </c>
      <c r="B80" s="18">
        <v>51</v>
      </c>
      <c r="C80" s="18">
        <v>28</v>
      </c>
      <c r="D80" s="18">
        <v>28</v>
      </c>
      <c r="E80" s="18"/>
      <c r="F80" s="18">
        <v>23</v>
      </c>
      <c r="G80" s="18">
        <v>23</v>
      </c>
      <c r="H80" s="18"/>
      <c r="I80" s="43">
        <v>72</v>
      </c>
      <c r="J80" s="43">
        <v>0</v>
      </c>
      <c r="K80" s="43">
        <v>21</v>
      </c>
      <c r="L80" s="44">
        <v>0</v>
      </c>
      <c r="M80" s="26">
        <v>47900</v>
      </c>
      <c r="N80" s="26">
        <v>47900</v>
      </c>
      <c r="O80" s="26">
        <v>0</v>
      </c>
      <c r="P80" s="45">
        <f t="shared" si="28"/>
        <v>31500</v>
      </c>
      <c r="Q80" s="45">
        <f t="shared" si="29"/>
        <v>31500</v>
      </c>
      <c r="R80" s="45">
        <f t="shared" si="30"/>
        <v>0</v>
      </c>
      <c r="S80" s="45">
        <f t="shared" si="26"/>
        <v>27300</v>
      </c>
      <c r="T80" s="45">
        <f t="shared" si="31"/>
        <v>0</v>
      </c>
      <c r="U80" s="45">
        <f t="shared" si="27"/>
        <v>4200</v>
      </c>
      <c r="V80" s="45">
        <f t="shared" si="32"/>
        <v>0</v>
      </c>
    </row>
    <row r="81" ht="15.95" customHeight="1" spans="1:22">
      <c r="A81" s="21" t="s">
        <v>89</v>
      </c>
      <c r="B81" s="18">
        <v>6</v>
      </c>
      <c r="C81" s="18">
        <v>0</v>
      </c>
      <c r="D81" s="18">
        <v>0</v>
      </c>
      <c r="E81" s="18"/>
      <c r="F81" s="18">
        <v>6</v>
      </c>
      <c r="G81" s="18">
        <v>6</v>
      </c>
      <c r="H81" s="18"/>
      <c r="I81" s="43">
        <v>6</v>
      </c>
      <c r="J81" s="43">
        <v>0</v>
      </c>
      <c r="K81" s="43">
        <v>0</v>
      </c>
      <c r="L81" s="44">
        <v>0</v>
      </c>
      <c r="M81" s="26">
        <v>3000</v>
      </c>
      <c r="N81" s="26">
        <v>3000</v>
      </c>
      <c r="O81" s="26">
        <v>0</v>
      </c>
      <c r="P81" s="45">
        <f t="shared" si="28"/>
        <v>0</v>
      </c>
      <c r="Q81" s="45">
        <f t="shared" si="29"/>
        <v>0</v>
      </c>
      <c r="R81" s="45">
        <f t="shared" si="30"/>
        <v>0</v>
      </c>
      <c r="S81" s="45">
        <f t="shared" si="26"/>
        <v>0</v>
      </c>
      <c r="T81" s="45">
        <f t="shared" si="31"/>
        <v>0</v>
      </c>
      <c r="U81" s="45">
        <f t="shared" si="27"/>
        <v>0</v>
      </c>
      <c r="V81" s="45">
        <f t="shared" si="32"/>
        <v>0</v>
      </c>
    </row>
    <row r="82" ht="15.95" customHeight="1" spans="1:22">
      <c r="A82" s="21" t="s">
        <v>90</v>
      </c>
      <c r="B82" s="18">
        <v>28</v>
      </c>
      <c r="C82" s="18">
        <v>9</v>
      </c>
      <c r="D82" s="18">
        <v>9</v>
      </c>
      <c r="E82" s="18"/>
      <c r="F82" s="18">
        <v>19</v>
      </c>
      <c r="G82" s="18">
        <v>19</v>
      </c>
      <c r="H82" s="18"/>
      <c r="I82" s="43">
        <v>29.04</v>
      </c>
      <c r="J82" s="43">
        <v>0</v>
      </c>
      <c r="K82" s="43">
        <v>1.04</v>
      </c>
      <c r="L82" s="44">
        <v>0</v>
      </c>
      <c r="M82" s="26">
        <v>18916</v>
      </c>
      <c r="N82" s="26">
        <v>18916</v>
      </c>
      <c r="O82" s="26">
        <v>0</v>
      </c>
      <c r="P82" s="45">
        <f t="shared" si="28"/>
        <v>1560</v>
      </c>
      <c r="Q82" s="45">
        <f t="shared" si="29"/>
        <v>1560</v>
      </c>
      <c r="R82" s="45">
        <f t="shared" si="30"/>
        <v>0</v>
      </c>
      <c r="S82" s="45">
        <f t="shared" si="26"/>
        <v>1352</v>
      </c>
      <c r="T82" s="45">
        <f t="shared" si="31"/>
        <v>0</v>
      </c>
      <c r="U82" s="45">
        <f t="shared" si="27"/>
        <v>208</v>
      </c>
      <c r="V82" s="45">
        <f t="shared" si="32"/>
        <v>0</v>
      </c>
    </row>
    <row r="83" ht="15.95" customHeight="1" spans="1:22">
      <c r="A83" s="21" t="s">
        <v>91</v>
      </c>
      <c r="B83" s="18">
        <v>12</v>
      </c>
      <c r="C83" s="18">
        <v>9</v>
      </c>
      <c r="D83" s="18">
        <v>9</v>
      </c>
      <c r="E83" s="18"/>
      <c r="F83" s="18">
        <v>3</v>
      </c>
      <c r="G83" s="18">
        <v>3</v>
      </c>
      <c r="H83" s="18"/>
      <c r="I83" s="43">
        <v>36</v>
      </c>
      <c r="J83" s="43">
        <v>0</v>
      </c>
      <c r="K83" s="43">
        <v>24</v>
      </c>
      <c r="L83" s="44">
        <v>0</v>
      </c>
      <c r="M83" s="26">
        <v>20100</v>
      </c>
      <c r="N83" s="26">
        <v>20100</v>
      </c>
      <c r="O83" s="26">
        <v>0</v>
      </c>
      <c r="P83" s="45">
        <f t="shared" si="28"/>
        <v>36000</v>
      </c>
      <c r="Q83" s="45">
        <f t="shared" si="29"/>
        <v>36000</v>
      </c>
      <c r="R83" s="45">
        <f t="shared" si="30"/>
        <v>0</v>
      </c>
      <c r="S83" s="45">
        <f t="shared" si="26"/>
        <v>31200</v>
      </c>
      <c r="T83" s="45">
        <f t="shared" si="31"/>
        <v>0</v>
      </c>
      <c r="U83" s="45">
        <f t="shared" si="27"/>
        <v>4800</v>
      </c>
      <c r="V83" s="45">
        <f t="shared" si="32"/>
        <v>0</v>
      </c>
    </row>
    <row r="84" ht="15.95" customHeight="1" spans="1:22">
      <c r="A84" s="21" t="s">
        <v>92</v>
      </c>
      <c r="B84" s="18">
        <v>12</v>
      </c>
      <c r="C84" s="18">
        <v>7</v>
      </c>
      <c r="D84" s="18">
        <v>7</v>
      </c>
      <c r="E84" s="18"/>
      <c r="F84" s="18">
        <v>5</v>
      </c>
      <c r="G84" s="18">
        <v>5</v>
      </c>
      <c r="H84" s="18"/>
      <c r="I84" s="43">
        <v>31</v>
      </c>
      <c r="J84" s="43">
        <v>0</v>
      </c>
      <c r="K84" s="43">
        <v>19</v>
      </c>
      <c r="L84" s="44">
        <v>0</v>
      </c>
      <c r="M84" s="26">
        <v>17100</v>
      </c>
      <c r="N84" s="26">
        <v>17100</v>
      </c>
      <c r="O84" s="26">
        <v>0</v>
      </c>
      <c r="P84" s="45">
        <f t="shared" si="28"/>
        <v>28500</v>
      </c>
      <c r="Q84" s="45">
        <f t="shared" si="29"/>
        <v>28500</v>
      </c>
      <c r="R84" s="45">
        <f t="shared" si="30"/>
        <v>0</v>
      </c>
      <c r="S84" s="45">
        <f t="shared" si="26"/>
        <v>24700</v>
      </c>
      <c r="T84" s="45">
        <f t="shared" si="31"/>
        <v>0</v>
      </c>
      <c r="U84" s="45">
        <f t="shared" si="27"/>
        <v>3800</v>
      </c>
      <c r="V84" s="45">
        <f t="shared" si="32"/>
        <v>0</v>
      </c>
    </row>
    <row r="85" ht="15.95" customHeight="1" spans="1:22">
      <c r="A85" s="21" t="s">
        <v>93</v>
      </c>
      <c r="B85" s="18">
        <v>11</v>
      </c>
      <c r="C85" s="18">
        <v>6</v>
      </c>
      <c r="D85" s="18">
        <v>6</v>
      </c>
      <c r="E85" s="18"/>
      <c r="F85" s="18">
        <v>5</v>
      </c>
      <c r="G85" s="18">
        <v>5</v>
      </c>
      <c r="H85" s="18"/>
      <c r="I85" s="43">
        <v>43</v>
      </c>
      <c r="J85" s="43">
        <v>0</v>
      </c>
      <c r="K85" s="43">
        <v>32</v>
      </c>
      <c r="L85" s="44">
        <v>0</v>
      </c>
      <c r="M85" s="26">
        <v>21300</v>
      </c>
      <c r="N85" s="26">
        <v>21300</v>
      </c>
      <c r="O85" s="26">
        <v>0</v>
      </c>
      <c r="P85" s="45">
        <f t="shared" si="28"/>
        <v>48000</v>
      </c>
      <c r="Q85" s="45">
        <f t="shared" si="29"/>
        <v>48000</v>
      </c>
      <c r="R85" s="45">
        <f t="shared" si="30"/>
        <v>0</v>
      </c>
      <c r="S85" s="45">
        <f t="shared" si="26"/>
        <v>41600</v>
      </c>
      <c r="T85" s="45">
        <f t="shared" si="31"/>
        <v>0</v>
      </c>
      <c r="U85" s="45">
        <f t="shared" si="27"/>
        <v>6400</v>
      </c>
      <c r="V85" s="45">
        <f t="shared" si="32"/>
        <v>0</v>
      </c>
    </row>
    <row r="86" ht="15.95" customHeight="1" spans="1:22">
      <c r="A86" s="21" t="s">
        <v>94</v>
      </c>
      <c r="B86" s="18">
        <v>28</v>
      </c>
      <c r="C86" s="18">
        <v>16</v>
      </c>
      <c r="D86" s="18">
        <v>16</v>
      </c>
      <c r="E86" s="18"/>
      <c r="F86" s="18">
        <v>12</v>
      </c>
      <c r="G86" s="18">
        <v>12</v>
      </c>
      <c r="H86" s="18"/>
      <c r="I86" s="43">
        <v>72</v>
      </c>
      <c r="J86" s="43">
        <v>0</v>
      </c>
      <c r="K86" s="43">
        <v>44</v>
      </c>
      <c r="L86" s="44">
        <v>0</v>
      </c>
      <c r="M86" s="26">
        <v>39600</v>
      </c>
      <c r="N86" s="26">
        <v>39600</v>
      </c>
      <c r="O86" s="26">
        <v>0</v>
      </c>
      <c r="P86" s="45">
        <f t="shared" si="28"/>
        <v>66000</v>
      </c>
      <c r="Q86" s="45">
        <f t="shared" si="29"/>
        <v>66000</v>
      </c>
      <c r="R86" s="45">
        <f t="shared" si="30"/>
        <v>0</v>
      </c>
      <c r="S86" s="45">
        <f t="shared" si="26"/>
        <v>57200</v>
      </c>
      <c r="T86" s="45">
        <f t="shared" si="31"/>
        <v>0</v>
      </c>
      <c r="U86" s="45">
        <f t="shared" si="27"/>
        <v>8800</v>
      </c>
      <c r="V86" s="45">
        <f t="shared" si="32"/>
        <v>0</v>
      </c>
    </row>
    <row r="87" ht="15.95" customHeight="1" spans="1:22">
      <c r="A87" s="29" t="s">
        <v>95</v>
      </c>
      <c r="B87" s="23">
        <v>55</v>
      </c>
      <c r="C87" s="23">
        <v>31</v>
      </c>
      <c r="D87" s="23">
        <v>31</v>
      </c>
      <c r="E87" s="23">
        <v>0</v>
      </c>
      <c r="F87" s="23">
        <v>24</v>
      </c>
      <c r="G87" s="23">
        <v>24</v>
      </c>
      <c r="H87" s="23">
        <v>0</v>
      </c>
      <c r="I87" s="30">
        <v>73.48</v>
      </c>
      <c r="J87" s="30">
        <v>0</v>
      </c>
      <c r="K87" s="43">
        <v>18.48</v>
      </c>
      <c r="L87" s="44">
        <v>0</v>
      </c>
      <c r="M87" s="26">
        <v>50392</v>
      </c>
      <c r="N87" s="26">
        <v>50392</v>
      </c>
      <c r="O87" s="26">
        <v>0</v>
      </c>
      <c r="P87" s="45">
        <f t="shared" si="28"/>
        <v>27720</v>
      </c>
      <c r="Q87" s="45">
        <f t="shared" si="29"/>
        <v>27720</v>
      </c>
      <c r="R87" s="45">
        <f t="shared" si="30"/>
        <v>0</v>
      </c>
      <c r="S87" s="45">
        <f t="shared" si="26"/>
        <v>24024</v>
      </c>
      <c r="T87" s="45">
        <f t="shared" si="31"/>
        <v>0</v>
      </c>
      <c r="U87" s="45">
        <f t="shared" si="27"/>
        <v>3696</v>
      </c>
      <c r="V87" s="45">
        <f t="shared" si="32"/>
        <v>0</v>
      </c>
    </row>
    <row r="88" ht="15.95" customHeight="1" spans="1:22">
      <c r="A88" s="21" t="s">
        <v>96</v>
      </c>
      <c r="B88" s="18">
        <v>35</v>
      </c>
      <c r="C88" s="19">
        <v>24</v>
      </c>
      <c r="D88" s="19">
        <v>24</v>
      </c>
      <c r="E88" s="19"/>
      <c r="F88" s="19">
        <v>11</v>
      </c>
      <c r="G88" s="19">
        <v>11</v>
      </c>
      <c r="H88" s="19"/>
      <c r="I88" s="43">
        <v>47.52</v>
      </c>
      <c r="J88" s="43">
        <v>0</v>
      </c>
      <c r="K88" s="43">
        <v>12.52</v>
      </c>
      <c r="L88" s="44">
        <v>0</v>
      </c>
      <c r="M88" s="26">
        <v>34508</v>
      </c>
      <c r="N88" s="26">
        <v>34508</v>
      </c>
      <c r="O88" s="26">
        <v>0</v>
      </c>
      <c r="P88" s="45">
        <f t="shared" si="28"/>
        <v>18780</v>
      </c>
      <c r="Q88" s="45">
        <f t="shared" si="29"/>
        <v>18780</v>
      </c>
      <c r="R88" s="45">
        <f t="shared" si="30"/>
        <v>0</v>
      </c>
      <c r="S88" s="45">
        <f t="shared" si="26"/>
        <v>16276</v>
      </c>
      <c r="T88" s="45">
        <f t="shared" si="31"/>
        <v>0</v>
      </c>
      <c r="U88" s="45">
        <f t="shared" si="27"/>
        <v>2504</v>
      </c>
      <c r="V88" s="45">
        <f t="shared" si="32"/>
        <v>0</v>
      </c>
    </row>
    <row r="89" ht="15.95" customHeight="1" spans="1:22">
      <c r="A89" s="21" t="s">
        <v>97</v>
      </c>
      <c r="B89" s="18">
        <v>6</v>
      </c>
      <c r="C89" s="19">
        <v>0</v>
      </c>
      <c r="D89" s="19">
        <v>0</v>
      </c>
      <c r="E89" s="19"/>
      <c r="F89" s="19">
        <v>6</v>
      </c>
      <c r="G89" s="19">
        <v>6</v>
      </c>
      <c r="H89" s="19"/>
      <c r="I89" s="43">
        <v>7.92</v>
      </c>
      <c r="J89" s="43">
        <v>0</v>
      </c>
      <c r="K89" s="43">
        <v>1.92</v>
      </c>
      <c r="L89" s="44">
        <v>0</v>
      </c>
      <c r="M89" s="26">
        <v>3768</v>
      </c>
      <c r="N89" s="26">
        <v>3768</v>
      </c>
      <c r="O89" s="26">
        <v>0</v>
      </c>
      <c r="P89" s="45">
        <f t="shared" si="28"/>
        <v>2880</v>
      </c>
      <c r="Q89" s="45">
        <f t="shared" si="29"/>
        <v>2880</v>
      </c>
      <c r="R89" s="45">
        <f t="shared" si="30"/>
        <v>0</v>
      </c>
      <c r="S89" s="45">
        <f t="shared" si="26"/>
        <v>2496</v>
      </c>
      <c r="T89" s="45">
        <f t="shared" si="31"/>
        <v>0</v>
      </c>
      <c r="U89" s="45">
        <f t="shared" si="27"/>
        <v>384</v>
      </c>
      <c r="V89" s="45">
        <f t="shared" si="32"/>
        <v>0</v>
      </c>
    </row>
    <row r="90" ht="15.95" customHeight="1" spans="1:22">
      <c r="A90" s="21" t="s">
        <v>98</v>
      </c>
      <c r="B90" s="18">
        <v>11</v>
      </c>
      <c r="C90" s="19">
        <v>4</v>
      </c>
      <c r="D90" s="19">
        <v>4</v>
      </c>
      <c r="E90" s="19"/>
      <c r="F90" s="19">
        <v>7</v>
      </c>
      <c r="G90" s="19">
        <v>7</v>
      </c>
      <c r="H90" s="19"/>
      <c r="I90" s="43">
        <v>11.88</v>
      </c>
      <c r="J90" s="43">
        <v>0</v>
      </c>
      <c r="K90" s="43">
        <v>0.880000000000001</v>
      </c>
      <c r="L90" s="44">
        <v>0</v>
      </c>
      <c r="M90" s="26">
        <v>7852</v>
      </c>
      <c r="N90" s="26">
        <v>7852</v>
      </c>
      <c r="O90" s="26">
        <v>0</v>
      </c>
      <c r="P90" s="45">
        <f t="shared" si="28"/>
        <v>1320</v>
      </c>
      <c r="Q90" s="45">
        <f t="shared" si="29"/>
        <v>1320</v>
      </c>
      <c r="R90" s="45">
        <f t="shared" si="30"/>
        <v>0</v>
      </c>
      <c r="S90" s="45">
        <f t="shared" si="26"/>
        <v>1144</v>
      </c>
      <c r="T90" s="45">
        <f t="shared" si="31"/>
        <v>0</v>
      </c>
      <c r="U90" s="45">
        <f t="shared" si="27"/>
        <v>176</v>
      </c>
      <c r="V90" s="45">
        <f t="shared" si="32"/>
        <v>0</v>
      </c>
    </row>
    <row r="91" ht="15.95" customHeight="1" spans="1:22">
      <c r="A91" s="21" t="s">
        <v>99</v>
      </c>
      <c r="B91" s="18">
        <v>3</v>
      </c>
      <c r="C91" s="19">
        <v>3</v>
      </c>
      <c r="D91" s="19">
        <v>3</v>
      </c>
      <c r="E91" s="19"/>
      <c r="F91" s="19">
        <v>0</v>
      </c>
      <c r="G91" s="19">
        <v>0</v>
      </c>
      <c r="H91" s="19"/>
      <c r="I91" s="43">
        <v>6.16</v>
      </c>
      <c r="J91" s="43">
        <v>0</v>
      </c>
      <c r="K91" s="43">
        <v>3.16</v>
      </c>
      <c r="L91" s="44">
        <v>0</v>
      </c>
      <c r="M91" s="26">
        <v>4264</v>
      </c>
      <c r="N91" s="26">
        <v>4264</v>
      </c>
      <c r="O91" s="26">
        <v>0</v>
      </c>
      <c r="P91" s="45">
        <f t="shared" si="28"/>
        <v>4740</v>
      </c>
      <c r="Q91" s="45">
        <f t="shared" si="29"/>
        <v>4740</v>
      </c>
      <c r="R91" s="45">
        <f t="shared" si="30"/>
        <v>0</v>
      </c>
      <c r="S91" s="45">
        <f t="shared" si="26"/>
        <v>4108</v>
      </c>
      <c r="T91" s="45">
        <f t="shared" si="31"/>
        <v>0</v>
      </c>
      <c r="U91" s="45">
        <f t="shared" si="27"/>
        <v>632</v>
      </c>
      <c r="V91" s="45">
        <f t="shared" si="32"/>
        <v>0</v>
      </c>
    </row>
    <row r="92" ht="15.95" customHeight="1" spans="1:22">
      <c r="A92" s="29" t="s">
        <v>100</v>
      </c>
      <c r="B92" s="23">
        <v>99</v>
      </c>
      <c r="C92" s="23">
        <v>87</v>
      </c>
      <c r="D92" s="23">
        <v>54</v>
      </c>
      <c r="E92" s="23">
        <v>33</v>
      </c>
      <c r="F92" s="23">
        <v>12</v>
      </c>
      <c r="G92" s="23">
        <v>12</v>
      </c>
      <c r="H92" s="23">
        <v>0</v>
      </c>
      <c r="I92" s="30">
        <v>134</v>
      </c>
      <c r="J92" s="30">
        <v>43.4</v>
      </c>
      <c r="K92" s="43">
        <v>68</v>
      </c>
      <c r="L92" s="44">
        <v>10.4</v>
      </c>
      <c r="M92" s="26">
        <v>133650</v>
      </c>
      <c r="N92" s="26">
        <v>87200</v>
      </c>
      <c r="O92" s="26">
        <v>46450</v>
      </c>
      <c r="P92" s="45">
        <f t="shared" si="28"/>
        <v>108032</v>
      </c>
      <c r="Q92" s="45">
        <f t="shared" si="29"/>
        <v>102000</v>
      </c>
      <c r="R92" s="45">
        <f t="shared" si="30"/>
        <v>6032</v>
      </c>
      <c r="S92" s="45">
        <f t="shared" si="26"/>
        <v>88400</v>
      </c>
      <c r="T92" s="45">
        <f t="shared" ref="Q92:T92" si="34">SUM(T93:T95)</f>
        <v>5241.6</v>
      </c>
      <c r="U92" s="45">
        <f t="shared" si="27"/>
        <v>13600</v>
      </c>
      <c r="V92" s="45">
        <f t="shared" si="32"/>
        <v>790.4</v>
      </c>
    </row>
    <row r="93" ht="15.95" customHeight="1" spans="1:22">
      <c r="A93" s="17" t="s">
        <v>101</v>
      </c>
      <c r="B93" s="18">
        <v>33</v>
      </c>
      <c r="C93" s="19">
        <v>33</v>
      </c>
      <c r="D93" s="19"/>
      <c r="E93" s="19">
        <v>33</v>
      </c>
      <c r="F93" s="19">
        <v>0</v>
      </c>
      <c r="G93" s="19"/>
      <c r="H93" s="19">
        <v>0</v>
      </c>
      <c r="I93" s="43">
        <v>0</v>
      </c>
      <c r="J93" s="43">
        <v>43.4</v>
      </c>
      <c r="K93" s="43">
        <v>0</v>
      </c>
      <c r="L93" s="44">
        <v>10.4</v>
      </c>
      <c r="M93" s="26">
        <v>46450</v>
      </c>
      <c r="N93" s="26">
        <v>0</v>
      </c>
      <c r="O93" s="26">
        <v>46450</v>
      </c>
      <c r="P93" s="45">
        <f t="shared" si="28"/>
        <v>6032</v>
      </c>
      <c r="Q93" s="45">
        <f t="shared" si="29"/>
        <v>0</v>
      </c>
      <c r="R93" s="45">
        <f t="shared" si="30"/>
        <v>6032</v>
      </c>
      <c r="S93" s="45">
        <f t="shared" si="26"/>
        <v>0</v>
      </c>
      <c r="T93" s="45">
        <f t="shared" si="31"/>
        <v>5241.6</v>
      </c>
      <c r="U93" s="45">
        <f t="shared" si="27"/>
        <v>0</v>
      </c>
      <c r="V93" s="45">
        <f t="shared" si="32"/>
        <v>790.4</v>
      </c>
    </row>
    <row r="94" ht="15.95" customHeight="1" spans="1:22">
      <c r="A94" s="21" t="s">
        <v>102</v>
      </c>
      <c r="B94" s="18">
        <v>22</v>
      </c>
      <c r="C94" s="19">
        <v>10</v>
      </c>
      <c r="D94" s="19">
        <v>10</v>
      </c>
      <c r="E94" s="19"/>
      <c r="F94" s="19">
        <v>12</v>
      </c>
      <c r="G94" s="19">
        <v>12</v>
      </c>
      <c r="H94" s="19"/>
      <c r="I94" s="43">
        <v>22</v>
      </c>
      <c r="J94" s="43">
        <v>0</v>
      </c>
      <c r="K94" s="43">
        <v>0</v>
      </c>
      <c r="L94" s="44">
        <v>0</v>
      </c>
      <c r="M94" s="26">
        <v>16000</v>
      </c>
      <c r="N94" s="26">
        <v>16000</v>
      </c>
      <c r="O94" s="26">
        <v>0</v>
      </c>
      <c r="P94" s="45">
        <f t="shared" si="28"/>
        <v>0</v>
      </c>
      <c r="Q94" s="45">
        <f t="shared" si="29"/>
        <v>0</v>
      </c>
      <c r="R94" s="45">
        <f t="shared" si="30"/>
        <v>0</v>
      </c>
      <c r="S94" s="45">
        <f t="shared" si="26"/>
        <v>0</v>
      </c>
      <c r="T94" s="45">
        <f t="shared" si="31"/>
        <v>0</v>
      </c>
      <c r="U94" s="45">
        <f t="shared" si="27"/>
        <v>0</v>
      </c>
      <c r="V94" s="45">
        <f t="shared" si="32"/>
        <v>0</v>
      </c>
    </row>
    <row r="95" ht="15.95" customHeight="1" spans="1:22">
      <c r="A95" s="21" t="s">
        <v>103</v>
      </c>
      <c r="B95" s="18">
        <v>44</v>
      </c>
      <c r="C95" s="19">
        <v>44</v>
      </c>
      <c r="D95" s="19">
        <v>44</v>
      </c>
      <c r="E95" s="19"/>
      <c r="F95" s="19">
        <v>0</v>
      </c>
      <c r="G95" s="19">
        <v>0</v>
      </c>
      <c r="H95" s="19"/>
      <c r="I95" s="43">
        <v>112</v>
      </c>
      <c r="J95" s="43">
        <v>0</v>
      </c>
      <c r="K95" s="43">
        <v>68</v>
      </c>
      <c r="L95" s="44">
        <v>0</v>
      </c>
      <c r="M95" s="26">
        <v>71200</v>
      </c>
      <c r="N95" s="26">
        <v>71200</v>
      </c>
      <c r="O95" s="26">
        <v>0</v>
      </c>
      <c r="P95" s="45">
        <f t="shared" si="28"/>
        <v>102000</v>
      </c>
      <c r="Q95" s="45">
        <f t="shared" si="29"/>
        <v>102000</v>
      </c>
      <c r="R95" s="45">
        <f t="shared" si="30"/>
        <v>0</v>
      </c>
      <c r="S95" s="45">
        <f t="shared" si="26"/>
        <v>88400</v>
      </c>
      <c r="T95" s="45">
        <f t="shared" si="31"/>
        <v>0</v>
      </c>
      <c r="U95" s="45">
        <f t="shared" si="27"/>
        <v>13600</v>
      </c>
      <c r="V95" s="45">
        <f t="shared" si="32"/>
        <v>0</v>
      </c>
    </row>
  </sheetData>
  <mergeCells count="13">
    <mergeCell ref="A1:V1"/>
    <mergeCell ref="M2:O2"/>
    <mergeCell ref="C3:H3"/>
    <mergeCell ref="P3:V3"/>
    <mergeCell ref="C4:E4"/>
    <mergeCell ref="F4:H4"/>
    <mergeCell ref="Q4:R4"/>
    <mergeCell ref="S4:T4"/>
    <mergeCell ref="A3:A5"/>
    <mergeCell ref="B3:B5"/>
    <mergeCell ref="I3:J4"/>
    <mergeCell ref="K3:L4"/>
    <mergeCell ref="M3:O4"/>
  </mergeCells>
  <pageMargins left="0.550694444444444" right="0.511805555555556" top="0.354166666666667" bottom="0.354166666666667" header="0.472222222222222" footer="0.236111111111111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楚雄州姚安县党政机关单位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下达资金表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龚丽芬</dc:creator>
  <cp:lastModifiedBy>吴绍华</cp:lastModifiedBy>
  <dcterms:created xsi:type="dcterms:W3CDTF">2020-02-28T09:15:00Z</dcterms:created>
  <dcterms:modified xsi:type="dcterms:W3CDTF">2020-06-03T03:02:25Z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