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1475" activeTab="1"/>
  </bookViews>
  <sheets>
    <sheet name="第八批涉农资金" sheetId="1" r:id="rId1"/>
    <sheet name="缴库资金安排计划" sheetId="2" r:id="rId2"/>
    <sheet name="缴库资金" sheetId="3" r:id="rId3"/>
  </sheets>
  <definedNames>
    <definedName name="_xlnm.Print_Titles" localSheetId="0">第八批涉农资金!$1:$6</definedName>
    <definedName name="_xlnm.Print_Titles" localSheetId="1">缴库资金安排计划!$1:$5</definedName>
  </definedNames>
  <calcPr calcId="144525" concurrentCalc="0"/>
</workbook>
</file>

<file path=xl/sharedStrings.xml><?xml version="1.0" encoding="utf-8"?>
<sst xmlns="http://schemas.openxmlformats.org/spreadsheetml/2006/main" count="464" uniqueCount="196">
  <si>
    <t>附表</t>
  </si>
  <si>
    <r>
      <rPr>
        <b/>
        <sz val="16"/>
        <rFont val="宋体"/>
        <charset val="134"/>
      </rPr>
      <t>姚安县</t>
    </r>
    <r>
      <rPr>
        <b/>
        <sz val="16"/>
        <rFont val="Times New Roman"/>
        <charset val="134"/>
      </rPr>
      <t>2019</t>
    </r>
    <r>
      <rPr>
        <b/>
        <sz val="16"/>
        <rFont val="宋体"/>
        <charset val="134"/>
      </rPr>
      <t>年度第八批财政涉农统筹整合涉农资金项目分配表</t>
    </r>
  </si>
  <si>
    <t>单位：万元</t>
  </si>
  <si>
    <t>序号</t>
  </si>
  <si>
    <t>乡镇名称</t>
  </si>
  <si>
    <t>项目名称</t>
  </si>
  <si>
    <r>
      <rPr>
        <sz val="11"/>
        <rFont val="Times New Roman"/>
        <charset val="134"/>
      </rPr>
      <t>建设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性质</t>
    </r>
  </si>
  <si>
    <r>
      <rPr>
        <sz val="11"/>
        <rFont val="Times New Roman"/>
        <charset val="134"/>
      </rPr>
      <t>建设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地点</t>
    </r>
  </si>
  <si>
    <t>项目建设规模及内容</t>
  </si>
  <si>
    <t>规模投资（万元）</t>
  </si>
  <si>
    <t>拟安排资金（万元）</t>
  </si>
  <si>
    <r>
      <rPr>
        <sz val="11"/>
        <rFont val="Times New Roman"/>
        <charset val="134"/>
      </rPr>
      <t>其</t>
    </r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中（万元）</t>
    </r>
  </si>
  <si>
    <t>预算支出科目</t>
  </si>
  <si>
    <t>政府预算支出经济分类科目</t>
  </si>
  <si>
    <t>部门预算支出经济分类科目</t>
  </si>
  <si>
    <t>责任部门</t>
  </si>
  <si>
    <t>实施部门</t>
  </si>
  <si>
    <t>备注</t>
  </si>
  <si>
    <t>省级财政专项扶贫资金</t>
  </si>
  <si>
    <t>省级整合新增债券资金</t>
  </si>
  <si>
    <t>州级财政专项扶贫资金</t>
  </si>
  <si>
    <t>中央统筹整合资金</t>
  </si>
  <si>
    <t>总计</t>
  </si>
  <si>
    <r>
      <rPr>
        <sz val="11"/>
        <rFont val="Times New Roman"/>
        <charset val="134"/>
      </rPr>
      <t>21</t>
    </r>
    <r>
      <rPr>
        <sz val="11"/>
        <rFont val="宋体"/>
        <charset val="134"/>
      </rPr>
      <t>个</t>
    </r>
  </si>
  <si>
    <t>太平镇</t>
  </si>
  <si>
    <t>姚安县太平镇老街村委会刘家线（文化村至刘家）公路硬化（村组道路）</t>
  </si>
  <si>
    <t>改建</t>
  </si>
  <si>
    <t>刘家自然村</t>
  </si>
  <si>
    <r>
      <rPr>
        <sz val="10"/>
        <rFont val="Times New Roman"/>
        <charset val="134"/>
      </rPr>
      <t>1.335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76.22</t>
    </r>
    <r>
      <rPr>
        <sz val="10"/>
        <rFont val="宋体"/>
        <charset val="134"/>
      </rPr>
      <t>万元。</t>
    </r>
  </si>
  <si>
    <t>2130504.农村基础设施建设</t>
  </si>
  <si>
    <r>
      <rPr>
        <sz val="10"/>
        <color indexed="8"/>
        <rFont val="Times New Roman"/>
        <charset val="134"/>
      </rPr>
      <t>50302.</t>
    </r>
    <r>
      <rPr>
        <sz val="10"/>
        <color indexed="8"/>
        <rFont val="宋体"/>
        <charset val="134"/>
      </rPr>
      <t>基础设施建设</t>
    </r>
  </si>
  <si>
    <r>
      <rPr>
        <sz val="10"/>
        <rFont val="Times New Roman"/>
        <charset val="134"/>
      </rPr>
      <t>31005.</t>
    </r>
    <r>
      <rPr>
        <sz val="10"/>
        <rFont val="宋体"/>
        <charset val="134"/>
      </rPr>
      <t>基础设施建设</t>
    </r>
  </si>
  <si>
    <t>县交通局</t>
  </si>
  <si>
    <t>姚安县太平镇老街村委会老街线至小水箐公路硬化（村组道路）</t>
  </si>
  <si>
    <t>小水箐自然村</t>
  </si>
  <si>
    <r>
      <rPr>
        <sz val="10"/>
        <color indexed="8"/>
        <rFont val="Times New Roman"/>
        <charset val="134"/>
      </rPr>
      <t>3.5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72.92</t>
    </r>
    <r>
      <rPr>
        <sz val="10"/>
        <rFont val="宋体"/>
        <charset val="134"/>
      </rPr>
      <t>万元。</t>
    </r>
  </si>
  <si>
    <t>姚安县太平镇陈家村委会汤家冲线（陈家线至汤家冲）公路硬化（村组道路）</t>
  </si>
  <si>
    <t>汤家冲自然村</t>
  </si>
  <si>
    <r>
      <rPr>
        <sz val="10"/>
        <rFont val="Times New Roman"/>
        <charset val="134"/>
      </rPr>
      <t>2.12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71.41</t>
    </r>
    <r>
      <rPr>
        <sz val="10"/>
        <rFont val="宋体"/>
        <charset val="134"/>
      </rPr>
      <t>万元。</t>
    </r>
  </si>
  <si>
    <t>姚安县太平镇白石地村委会者乐村至苍蒲塘二组公路硬化（村组道路）</t>
  </si>
  <si>
    <t>外苍蒲塘自然村</t>
  </si>
  <si>
    <r>
      <rPr>
        <sz val="10"/>
        <rFont val="Times New Roman"/>
        <charset val="134"/>
      </rPr>
      <t>2.642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77.68</t>
    </r>
    <r>
      <rPr>
        <sz val="10"/>
        <rFont val="宋体"/>
        <charset val="134"/>
      </rPr>
      <t>万元。</t>
    </r>
  </si>
  <si>
    <t>姚安县太平镇太平村委会南永公路至高家田公路硬化（村组道路）</t>
  </si>
  <si>
    <t>高家田自然村</t>
  </si>
  <si>
    <r>
      <rPr>
        <sz val="10"/>
        <rFont val="Times New Roman"/>
        <charset val="134"/>
      </rPr>
      <t>4.595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67.17</t>
    </r>
    <r>
      <rPr>
        <sz val="10"/>
        <rFont val="宋体"/>
        <charset val="134"/>
      </rPr>
      <t>万元。</t>
    </r>
  </si>
  <si>
    <r>
      <rPr>
        <sz val="10"/>
        <color indexed="8"/>
        <rFont val="Times New Roman"/>
        <charset val="134"/>
      </rPr>
      <t>姚安县太平镇太平村委会摆衣村线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太弥线至摆衣村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公路硬化（村组道路）</t>
    </r>
  </si>
  <si>
    <t>摆衣村自然村</t>
  </si>
  <si>
    <r>
      <rPr>
        <sz val="10"/>
        <color indexed="8"/>
        <rFont val="Times New Roman"/>
        <charset val="134"/>
      </rPr>
      <t>2.12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71.95</t>
    </r>
    <r>
      <rPr>
        <sz val="10"/>
        <rFont val="宋体"/>
        <charset val="134"/>
      </rPr>
      <t>万元。</t>
    </r>
  </si>
  <si>
    <t>左门乡</t>
  </si>
  <si>
    <t>左门乡苤拉村委会芹菜沟至花椒园</t>
  </si>
  <si>
    <t>花椒园自然村</t>
  </si>
  <si>
    <r>
      <rPr>
        <sz val="10"/>
        <color indexed="8"/>
        <rFont val="Times New Roman"/>
        <charset val="134"/>
      </rPr>
      <t>3.707</t>
    </r>
    <r>
      <rPr>
        <sz val="10"/>
        <color indexed="8"/>
        <rFont val="宋体"/>
        <charset val="134"/>
      </rPr>
      <t>公里路基路面及附属工程，每公里</t>
    </r>
    <r>
      <rPr>
        <sz val="10"/>
        <color indexed="8"/>
        <rFont val="Times New Roman"/>
        <charset val="134"/>
      </rPr>
      <t>59.75</t>
    </r>
    <r>
      <rPr>
        <sz val="10"/>
        <color indexed="8"/>
        <rFont val="宋体"/>
        <charset val="134"/>
      </rPr>
      <t>万元。</t>
    </r>
  </si>
  <si>
    <t>左门乡苤拉村委会苤拉村至芹菜沟</t>
  </si>
  <si>
    <t>芹菜沟自然村</t>
  </si>
  <si>
    <r>
      <rPr>
        <sz val="10"/>
        <color indexed="8"/>
        <rFont val="Times New Roman"/>
        <charset val="134"/>
      </rPr>
      <t>2.31</t>
    </r>
    <r>
      <rPr>
        <sz val="10"/>
        <color indexed="8"/>
        <rFont val="宋体"/>
        <charset val="134"/>
      </rPr>
      <t>公里路基路面及附属工程，每公里</t>
    </r>
    <r>
      <rPr>
        <sz val="10"/>
        <color indexed="8"/>
        <rFont val="Times New Roman"/>
        <charset val="134"/>
      </rPr>
      <t>63.32</t>
    </r>
    <r>
      <rPr>
        <sz val="10"/>
        <color indexed="8"/>
        <rFont val="宋体"/>
        <charset val="134"/>
      </rPr>
      <t>万元。</t>
    </r>
  </si>
  <si>
    <t>左门乡苤拉村委会苤拉线岔口至阿苗保</t>
  </si>
  <si>
    <t>棠棣乌自然村</t>
  </si>
  <si>
    <r>
      <rPr>
        <sz val="10"/>
        <color indexed="8"/>
        <rFont val="Times New Roman"/>
        <charset val="134"/>
      </rPr>
      <t>3.49</t>
    </r>
    <r>
      <rPr>
        <sz val="10"/>
        <color indexed="8"/>
        <rFont val="宋体"/>
        <charset val="134"/>
      </rPr>
      <t>公里路基路面及附属工程，每公里</t>
    </r>
    <r>
      <rPr>
        <sz val="10"/>
        <color indexed="8"/>
        <rFont val="Times New Roman"/>
        <charset val="134"/>
      </rPr>
      <t>54.90</t>
    </r>
    <r>
      <rPr>
        <sz val="10"/>
        <color indexed="8"/>
        <rFont val="宋体"/>
        <charset val="134"/>
      </rPr>
      <t>万元。</t>
    </r>
  </si>
  <si>
    <t>姚安县左门乡地索村委会地索坪至三角线公路硬化（村组道路）</t>
  </si>
  <si>
    <t>大村、小村、恩子碑自然村</t>
  </si>
  <si>
    <r>
      <rPr>
        <sz val="10"/>
        <color indexed="8"/>
        <rFont val="Times New Roman"/>
        <charset val="134"/>
      </rPr>
      <t>1.3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53.04</t>
    </r>
    <r>
      <rPr>
        <sz val="10"/>
        <rFont val="宋体"/>
        <charset val="134"/>
      </rPr>
      <t>万元。</t>
    </r>
  </si>
  <si>
    <t>姚安县左门乡地索村委会大村岔路口桥至水角箐公路硬化（村组道路）</t>
  </si>
  <si>
    <t>大平地、子腊地自然村</t>
  </si>
  <si>
    <r>
      <rPr>
        <sz val="10"/>
        <color indexed="8"/>
        <rFont val="Times New Roman"/>
        <charset val="134"/>
      </rPr>
      <t>6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51.38</t>
    </r>
    <r>
      <rPr>
        <sz val="10"/>
        <rFont val="宋体"/>
        <charset val="134"/>
      </rPr>
      <t>万元。</t>
    </r>
  </si>
  <si>
    <t>姚安县左门乡地索村委会子腊地岔路口至拉务堵村民小组公路硬化（村组道路）</t>
  </si>
  <si>
    <t>拉务堵自然村</t>
  </si>
  <si>
    <r>
      <rPr>
        <sz val="10"/>
        <rFont val="Times New Roman"/>
        <charset val="134"/>
      </rPr>
      <t>2.3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54.88</t>
    </r>
    <r>
      <rPr>
        <sz val="10"/>
        <rFont val="宋体"/>
        <charset val="134"/>
      </rPr>
      <t>万元。</t>
    </r>
  </si>
  <si>
    <t>前场镇</t>
  </si>
  <si>
    <r>
      <rPr>
        <sz val="10"/>
        <rFont val="Times New Roman"/>
        <charset val="134"/>
      </rPr>
      <t>前场镇新街村委会西</t>
    </r>
    <r>
      <rPr>
        <sz val="9"/>
        <rFont val="宋体"/>
        <charset val="134"/>
      </rPr>
      <t>鲊冲线（姚广线至西鲊冲村</t>
    </r>
    <r>
      <rPr>
        <sz val="9"/>
        <rFont val="Times New Roman"/>
        <charset val="134"/>
      </rPr>
      <t>)</t>
    </r>
  </si>
  <si>
    <r>
      <rPr>
        <sz val="10"/>
        <rFont val="Times New Roman"/>
        <charset val="134"/>
      </rPr>
      <t>西</t>
    </r>
    <r>
      <rPr>
        <sz val="9"/>
        <rFont val="宋体"/>
        <charset val="134"/>
      </rPr>
      <t>鲊冲自然村</t>
    </r>
  </si>
  <si>
    <r>
      <rPr>
        <sz val="10"/>
        <rFont val="Times New Roman"/>
        <charset val="134"/>
      </rPr>
      <t>0.815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49.60</t>
    </r>
    <r>
      <rPr>
        <sz val="10"/>
        <rFont val="宋体"/>
        <charset val="134"/>
      </rPr>
      <t>万元。</t>
    </r>
  </si>
  <si>
    <t>前场镇新街村委会盐高线（盐井至响板村）</t>
  </si>
  <si>
    <t>上响板自然村</t>
  </si>
  <si>
    <r>
      <rPr>
        <sz val="10"/>
        <rFont val="Times New Roman"/>
        <charset val="134"/>
      </rPr>
      <t>4.603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43.69</t>
    </r>
    <r>
      <rPr>
        <sz val="10"/>
        <rFont val="宋体"/>
        <charset val="134"/>
      </rPr>
      <t>万元。</t>
    </r>
  </si>
  <si>
    <r>
      <rPr>
        <sz val="10"/>
        <rFont val="Times New Roman"/>
        <charset val="134"/>
      </rPr>
      <t>前场镇新街村委会花椒箐线（盐井至花椒箐</t>
    </r>
    <r>
      <rPr>
        <sz val="10"/>
        <rFont val="Times New Roman"/>
        <charset val="134"/>
      </rPr>
      <t>)</t>
    </r>
  </si>
  <si>
    <t>下响板、花椒箐自然村</t>
  </si>
  <si>
    <r>
      <rPr>
        <sz val="10"/>
        <rFont val="Times New Roman"/>
        <charset val="134"/>
      </rPr>
      <t>2.586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39.13</t>
    </r>
    <r>
      <rPr>
        <sz val="10"/>
        <rFont val="宋体"/>
        <charset val="134"/>
      </rPr>
      <t>万元。</t>
    </r>
  </si>
  <si>
    <r>
      <rPr>
        <sz val="10"/>
        <rFont val="Times New Roman"/>
        <charset val="134"/>
      </rPr>
      <t>前场镇石河村委会羊岗箐线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庄科线岔道至羊岗箐</t>
    </r>
    <r>
      <rPr>
        <sz val="10"/>
        <rFont val="Times New Roman"/>
        <charset val="134"/>
      </rPr>
      <t>)</t>
    </r>
  </si>
  <si>
    <t>羊岗箐自然村</t>
  </si>
  <si>
    <r>
      <rPr>
        <sz val="10"/>
        <rFont val="Times New Roman"/>
        <charset val="134"/>
      </rPr>
      <t>3.66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71.41</t>
    </r>
    <r>
      <rPr>
        <sz val="10"/>
        <rFont val="宋体"/>
        <charset val="134"/>
      </rPr>
      <t>万元。</t>
    </r>
  </si>
  <si>
    <t>前场镇石河村委会庄科线至旧村公路</t>
  </si>
  <si>
    <t>旧村自然村</t>
  </si>
  <si>
    <r>
      <rPr>
        <sz val="10"/>
        <rFont val="Times New Roman"/>
        <charset val="134"/>
      </rPr>
      <t>1.215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71.41</t>
    </r>
    <r>
      <rPr>
        <sz val="10"/>
        <rFont val="宋体"/>
        <charset val="134"/>
      </rPr>
      <t>万元。</t>
    </r>
  </si>
  <si>
    <r>
      <rPr>
        <sz val="10"/>
        <rFont val="Times New Roman"/>
        <charset val="134"/>
      </rPr>
      <t>前场镇木署村委会木石线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罗家箐至石碓窝</t>
    </r>
    <r>
      <rPr>
        <sz val="10"/>
        <rFont val="Times New Roman"/>
        <charset val="134"/>
      </rPr>
      <t>)</t>
    </r>
  </si>
  <si>
    <t>罗家箐、石碓窝自然村</t>
  </si>
  <si>
    <r>
      <rPr>
        <sz val="10"/>
        <rFont val="Times New Roman"/>
        <charset val="134"/>
      </rPr>
      <t>8.26</t>
    </r>
    <r>
      <rPr>
        <sz val="10"/>
        <rFont val="宋体"/>
        <charset val="134"/>
      </rPr>
      <t>公里路基路面及附属工程，每公里</t>
    </r>
    <r>
      <rPr>
        <sz val="10"/>
        <rFont val="Times New Roman"/>
        <charset val="134"/>
      </rPr>
      <t>55.03</t>
    </r>
    <r>
      <rPr>
        <sz val="10"/>
        <rFont val="宋体"/>
        <charset val="134"/>
      </rPr>
      <t>万元。</t>
    </r>
  </si>
  <si>
    <t>小计</t>
  </si>
  <si>
    <t>交通局</t>
  </si>
  <si>
    <t>全县</t>
  </si>
  <si>
    <r>
      <rPr>
        <sz val="10"/>
        <rFont val="Times New Roman"/>
        <charset val="134"/>
      </rPr>
      <t>2017-2018</t>
    </r>
    <r>
      <rPr>
        <sz val="10"/>
        <rFont val="宋体"/>
        <charset val="134"/>
      </rPr>
      <t>农村饮水保障项目</t>
    </r>
  </si>
  <si>
    <t>新建</t>
  </si>
  <si>
    <r>
      <rPr>
        <sz val="10"/>
        <rFont val="Times New Roman"/>
        <charset val="134"/>
      </rPr>
      <t>9</t>
    </r>
    <r>
      <rPr>
        <sz val="10"/>
        <rFont val="宋体"/>
        <charset val="134"/>
      </rPr>
      <t>个乡镇，</t>
    </r>
    <r>
      <rPr>
        <sz val="10"/>
        <rFont val="Times New Roman"/>
        <charset val="134"/>
      </rPr>
      <t>57</t>
    </r>
    <r>
      <rPr>
        <sz val="10"/>
        <rFont val="宋体"/>
        <charset val="134"/>
      </rPr>
      <t>个村委会，</t>
    </r>
    <r>
      <rPr>
        <sz val="10"/>
        <rFont val="Times New Roman"/>
        <charset val="134"/>
      </rPr>
      <t>154</t>
    </r>
    <r>
      <rPr>
        <sz val="10"/>
        <rFont val="宋体"/>
        <charset val="134"/>
      </rPr>
      <t>个村民小组新建及改造饮水管道及设施</t>
    </r>
  </si>
  <si>
    <t>水务局</t>
  </si>
  <si>
    <t>用于弥补省追减第一批财政涉农统筹整合指标</t>
  </si>
  <si>
    <t>栋川镇</t>
  </si>
  <si>
    <t>德丰寺景区旅游公厕项目</t>
  </si>
  <si>
    <t>南街</t>
  </si>
  <si>
    <r>
      <rPr>
        <sz val="10"/>
        <rFont val="宋体"/>
        <charset val="134"/>
      </rPr>
      <t>新建旅游公厕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座，不小于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平方米</t>
    </r>
  </si>
  <si>
    <t>文化和旅游局</t>
  </si>
  <si>
    <t>光禄镇</t>
  </si>
  <si>
    <r>
      <rPr>
        <sz val="10"/>
        <rFont val="Times New Roman"/>
        <charset val="134"/>
      </rPr>
      <t>姚安县</t>
    </r>
    <r>
      <rPr>
        <sz val="11"/>
        <color indexed="8"/>
        <rFont val="Times New Roman"/>
        <charset val="134"/>
      </rPr>
      <t>2019</t>
    </r>
    <r>
      <rPr>
        <sz val="11"/>
        <color indexed="8"/>
        <rFont val="宋体"/>
        <charset val="134"/>
      </rPr>
      <t>年草海江尾片区高标准农田建设项目</t>
    </r>
  </si>
  <si>
    <t>草海村委会、江尾村委会</t>
  </si>
  <si>
    <r>
      <rPr>
        <sz val="11"/>
        <rFont val="Times New Roman"/>
        <charset val="134"/>
      </rPr>
      <t>新建高标准农田建设项目</t>
    </r>
    <r>
      <rPr>
        <sz val="11"/>
        <rFont val="Times New Roman"/>
        <charset val="134"/>
      </rPr>
      <t>1.14</t>
    </r>
    <r>
      <rPr>
        <sz val="11"/>
        <rFont val="宋体"/>
        <charset val="134"/>
      </rPr>
      <t>万亩。主要建设内容：修建排灌沟渠，修建田间道路。</t>
    </r>
  </si>
  <si>
    <t>农业农村局</t>
  </si>
  <si>
    <t>追加不足资金</t>
  </si>
  <si>
    <t>填报人：</t>
  </si>
  <si>
    <t>单位负责人：</t>
  </si>
  <si>
    <r>
      <rPr>
        <sz val="12"/>
        <rFont val="宋体"/>
        <charset val="134"/>
      </rPr>
      <t>时间：</t>
    </r>
    <r>
      <rPr>
        <sz val="12"/>
        <rFont val="Times New Roman"/>
        <charset val="134"/>
      </rPr>
      <t>2019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日</t>
    </r>
  </si>
  <si>
    <r>
      <rPr>
        <sz val="12"/>
        <rFont val="宋体"/>
        <charset val="134"/>
      </rPr>
      <t>注：交通运输局下达资金</t>
    </r>
    <r>
      <rPr>
        <sz val="12"/>
        <rFont val="Times New Roman"/>
        <charset val="134"/>
      </rPr>
      <t>2828.82</t>
    </r>
    <r>
      <rPr>
        <sz val="12"/>
        <rFont val="宋体"/>
        <charset val="134"/>
      </rPr>
      <t>万元，其中：调剂补足</t>
    </r>
    <r>
      <rPr>
        <sz val="12"/>
        <rFont val="Times New Roman"/>
        <charset val="134"/>
      </rPr>
      <t>2016-2017</t>
    </r>
    <r>
      <rPr>
        <sz val="12"/>
        <rFont val="宋体"/>
        <charset val="134"/>
      </rPr>
      <t>年贫困村基础设施建设项目缺口资金</t>
    </r>
    <r>
      <rPr>
        <sz val="12"/>
        <rFont val="Times New Roman"/>
        <charset val="134"/>
      </rPr>
      <t>602</t>
    </r>
    <r>
      <rPr>
        <sz val="12"/>
        <rFont val="宋体"/>
        <charset val="134"/>
      </rPr>
      <t>万元，置换国开行</t>
    </r>
    <r>
      <rPr>
        <sz val="12"/>
        <color indexed="10"/>
        <rFont val="宋体"/>
        <charset val="134"/>
      </rPr>
      <t>借款</t>
    </r>
    <r>
      <rPr>
        <sz val="12"/>
        <color indexed="10"/>
        <rFont val="Times New Roman"/>
        <charset val="134"/>
      </rPr>
      <t>2226.82</t>
    </r>
    <r>
      <rPr>
        <sz val="12"/>
        <color indexed="10"/>
        <rFont val="宋体"/>
        <charset val="134"/>
      </rPr>
      <t>万元</t>
    </r>
    <r>
      <rPr>
        <sz val="12"/>
        <rFont val="宋体"/>
        <charset val="134"/>
      </rPr>
      <t>。</t>
    </r>
  </si>
  <si>
    <t>附件1</t>
  </si>
  <si>
    <t>姚安县2019年度专项扶贫资金分配表</t>
  </si>
  <si>
    <t>建设性质</t>
  </si>
  <si>
    <r>
      <rPr>
        <sz val="9"/>
        <rFont val="宋体"/>
        <charset val="134"/>
      </rPr>
      <t>建设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地点</t>
    </r>
  </si>
  <si>
    <t>安排资金（万元）</t>
  </si>
  <si>
    <r>
      <rPr>
        <sz val="9"/>
        <rFont val="宋体"/>
        <charset val="134"/>
      </rPr>
      <t>其</t>
    </r>
    <r>
      <rPr>
        <sz val="9"/>
        <rFont val="Times New Roman"/>
        <charset val="134"/>
      </rPr>
      <t xml:space="preserve">     </t>
    </r>
    <r>
      <rPr>
        <sz val="9"/>
        <rFont val="宋体"/>
        <charset val="134"/>
      </rPr>
      <t>中（万元）</t>
    </r>
  </si>
  <si>
    <t>缴库扶贫资金</t>
  </si>
  <si>
    <t>缴库涉农资金</t>
  </si>
  <si>
    <t>姚安县光禄镇稻田线村组道路</t>
  </si>
  <si>
    <t>改扩建</t>
  </si>
  <si>
    <t>吴海村委会</t>
  </si>
  <si>
    <r>
      <rPr>
        <sz val="9"/>
        <rFont val="Times New Roman"/>
        <charset val="134"/>
      </rPr>
      <t>2.89</t>
    </r>
    <r>
      <rPr>
        <sz val="9"/>
        <rFont val="宋体"/>
        <charset val="134"/>
      </rPr>
      <t>公里路基路面及附属工程</t>
    </r>
  </si>
  <si>
    <r>
      <rPr>
        <sz val="9"/>
        <rFont val="Times New Roman"/>
        <charset val="134"/>
      </rPr>
      <t>2130504.</t>
    </r>
    <r>
      <rPr>
        <sz val="9"/>
        <rFont val="宋体"/>
        <charset val="134"/>
      </rPr>
      <t>农村基础设施建设</t>
    </r>
  </si>
  <si>
    <r>
      <rPr>
        <sz val="9"/>
        <color indexed="8"/>
        <rFont val="Times New Roman"/>
        <charset val="134"/>
      </rPr>
      <t>50302.</t>
    </r>
    <r>
      <rPr>
        <sz val="9"/>
        <color indexed="8"/>
        <rFont val="宋体"/>
        <charset val="134"/>
      </rPr>
      <t>基础设施建设</t>
    </r>
  </si>
  <si>
    <r>
      <rPr>
        <sz val="9"/>
        <rFont val="Times New Roman"/>
        <charset val="134"/>
      </rPr>
      <t>31005.</t>
    </r>
    <r>
      <rPr>
        <sz val="9"/>
        <rFont val="宋体"/>
        <charset val="134"/>
      </rPr>
      <t>基础设施建设</t>
    </r>
  </si>
  <si>
    <t>交通运输局</t>
  </si>
  <si>
    <r>
      <rPr>
        <sz val="9"/>
        <color indexed="8"/>
        <rFont val="宋体"/>
        <charset val="134"/>
      </rPr>
      <t>姚安县栋川镇马家庄线</t>
    </r>
    <r>
      <rPr>
        <sz val="9"/>
        <rFont val="宋体"/>
        <charset val="134"/>
      </rPr>
      <t>道路硬化</t>
    </r>
  </si>
  <si>
    <t>大龙口村委会</t>
  </si>
  <si>
    <r>
      <rPr>
        <sz val="9"/>
        <color indexed="8"/>
        <rFont val="Times New Roman"/>
        <charset val="134"/>
      </rPr>
      <t>1.9</t>
    </r>
    <r>
      <rPr>
        <sz val="9"/>
        <rFont val="宋体"/>
        <charset val="134"/>
      </rPr>
      <t>公里路基路面及附属工程。</t>
    </r>
  </si>
  <si>
    <t>补2018年雨露计划缺口资金</t>
  </si>
  <si>
    <r>
      <rPr>
        <sz val="9"/>
        <color indexed="8"/>
        <rFont val="宋体"/>
        <charset val="134"/>
      </rPr>
      <t>涉及</t>
    </r>
    <r>
      <rPr>
        <sz val="9"/>
        <color indexed="8"/>
        <rFont val="Times New Roman"/>
        <charset val="134"/>
      </rPr>
      <t>348</t>
    </r>
    <r>
      <rPr>
        <sz val="9"/>
        <color indexed="8"/>
        <rFont val="宋体"/>
        <charset val="134"/>
      </rPr>
      <t>名学生</t>
    </r>
  </si>
  <si>
    <r>
      <rPr>
        <sz val="9"/>
        <rFont val="Times New Roman"/>
        <charset val="134"/>
      </rPr>
      <t>2130505.</t>
    </r>
    <r>
      <rPr>
        <sz val="9"/>
        <rFont val="宋体"/>
        <charset val="134"/>
      </rPr>
      <t>生产发展</t>
    </r>
  </si>
  <si>
    <r>
      <rPr>
        <sz val="9"/>
        <rFont val="Times New Roman"/>
        <charset val="134"/>
      </rPr>
      <t>50999.</t>
    </r>
    <r>
      <rPr>
        <sz val="9"/>
        <rFont val="宋体"/>
        <charset val="134"/>
      </rPr>
      <t>其他对个人和家庭补助</t>
    </r>
  </si>
  <si>
    <r>
      <rPr>
        <sz val="9"/>
        <rFont val="Times New Roman"/>
        <charset val="134"/>
      </rPr>
      <t>30399.</t>
    </r>
    <r>
      <rPr>
        <sz val="9"/>
        <rFont val="宋体"/>
        <charset val="134"/>
      </rPr>
      <t>其他对个人和家庭的补助</t>
    </r>
  </si>
  <si>
    <t>教育体育局</t>
  </si>
  <si>
    <t>姚安县高原特色产业项目</t>
  </si>
  <si>
    <t>栋川镇地角村</t>
  </si>
  <si>
    <t>建设排水沟渠浆砌石挡墙、田间道路和水肥系统升级改造</t>
  </si>
  <si>
    <t>项目管理工作经费</t>
  </si>
  <si>
    <t>用全县的项目管理工作经费</t>
  </si>
  <si>
    <r>
      <rPr>
        <sz val="9"/>
        <rFont val="Times New Roman"/>
        <charset val="134"/>
      </rPr>
      <t>2130599.</t>
    </r>
    <r>
      <rPr>
        <sz val="9"/>
        <rFont val="宋体"/>
        <charset val="134"/>
      </rPr>
      <t>其他扶贫支出</t>
    </r>
  </si>
  <si>
    <r>
      <rPr>
        <sz val="9"/>
        <color indexed="8"/>
        <rFont val="Times New Roman"/>
        <charset val="134"/>
      </rPr>
      <t>50201.</t>
    </r>
    <r>
      <rPr>
        <sz val="9"/>
        <color indexed="8"/>
        <rFont val="宋体"/>
        <charset val="134"/>
      </rPr>
      <t>办公经费</t>
    </r>
  </si>
  <si>
    <r>
      <rPr>
        <sz val="9"/>
        <rFont val="Times New Roman"/>
        <charset val="134"/>
      </rPr>
      <t>30201.</t>
    </r>
    <r>
      <rPr>
        <sz val="9"/>
        <rFont val="宋体"/>
        <charset val="134"/>
      </rPr>
      <t>办公费</t>
    </r>
  </si>
  <si>
    <t>大河口乡</t>
  </si>
  <si>
    <t>用于贫困村基础设施建设的项目管理工作经费</t>
  </si>
  <si>
    <t>扶贫办</t>
  </si>
  <si>
    <t>用于光伏扶贫项目管理工作经费</t>
  </si>
  <si>
    <t>用于全县的项目管理工作经费</t>
  </si>
  <si>
    <t>住房城乡建设局</t>
  </si>
  <si>
    <t xml:space="preserve">姚安县2019年1-7月扶贫资金（部门涉农整合资金）缴库资金情况表        </t>
  </si>
  <si>
    <t>单位名称</t>
  </si>
  <si>
    <t>上缴资金</t>
  </si>
  <si>
    <t>合计</t>
  </si>
  <si>
    <t>扶贫资金</t>
  </si>
  <si>
    <t>整合资金</t>
  </si>
  <si>
    <r>
      <rPr>
        <sz val="12"/>
        <rFont val="Times New Roman"/>
        <charset val="134"/>
      </rPr>
      <t>2018</t>
    </r>
    <r>
      <rPr>
        <sz val="12"/>
        <rFont val="方正仿宋简体"/>
        <charset val="134"/>
      </rPr>
      <t>年新型职业农民培育工程</t>
    </r>
  </si>
  <si>
    <r>
      <rPr>
        <sz val="12"/>
        <rFont val="Times New Roman"/>
        <charset val="134"/>
      </rPr>
      <t>2018</t>
    </r>
    <r>
      <rPr>
        <sz val="12"/>
        <rFont val="方正仿宋简体"/>
        <charset val="134"/>
      </rPr>
      <t>年涉农整合资金，项目实施完毕，结余资金</t>
    </r>
  </si>
  <si>
    <r>
      <rPr>
        <sz val="12"/>
        <rFont val="Times New Roman"/>
        <charset val="134"/>
      </rPr>
      <t>2019</t>
    </r>
    <r>
      <rPr>
        <sz val="12"/>
        <rFont val="方正仿宋简体"/>
        <charset val="134"/>
      </rPr>
      <t>年姚安县新型职业农民培育工程</t>
    </r>
  </si>
  <si>
    <r>
      <rPr>
        <sz val="12"/>
        <rFont val="Times New Roman"/>
        <charset val="134"/>
      </rPr>
      <t>2019</t>
    </r>
    <r>
      <rPr>
        <sz val="12"/>
        <rFont val="方正仿宋简体"/>
        <charset val="134"/>
      </rPr>
      <t>年第一批涉农整合资金，项目实施完毕，结余资金</t>
    </r>
  </si>
  <si>
    <r>
      <rPr>
        <sz val="12"/>
        <rFont val="Times New Roman"/>
        <charset val="134"/>
      </rPr>
      <t>2018</t>
    </r>
    <r>
      <rPr>
        <sz val="12"/>
        <rFont val="方正仿宋简体"/>
        <charset val="134"/>
      </rPr>
      <t>年农业综合开发项目</t>
    </r>
  </si>
  <si>
    <r>
      <rPr>
        <sz val="12"/>
        <rFont val="Times New Roman"/>
        <charset val="134"/>
      </rPr>
      <t>2018</t>
    </r>
    <r>
      <rPr>
        <sz val="12"/>
        <rFont val="方正仿宋简体"/>
        <charset val="134"/>
      </rPr>
      <t>年水价综合改革</t>
    </r>
  </si>
  <si>
    <r>
      <rPr>
        <sz val="12"/>
        <rFont val="Times New Roman"/>
        <charset val="134"/>
      </rPr>
      <t>2018</t>
    </r>
    <r>
      <rPr>
        <sz val="12"/>
        <rFont val="方正仿宋简体"/>
        <charset val="134"/>
      </rPr>
      <t>年农业综合水价改革结余资金</t>
    </r>
  </si>
  <si>
    <t>姚发县左门乡仰拉村引水沟建设</t>
  </si>
  <si>
    <r>
      <rPr>
        <sz val="12"/>
        <rFont val="方正仿宋简体"/>
        <charset val="134"/>
      </rPr>
      <t>已完工，实际支付</t>
    </r>
    <r>
      <rPr>
        <sz val="12"/>
        <rFont val="Times New Roman"/>
        <charset val="134"/>
      </rPr>
      <t>448542.63</t>
    </r>
    <r>
      <rPr>
        <sz val="12"/>
        <rFont val="方正仿宋简体"/>
        <charset val="134"/>
      </rPr>
      <t>元，结余</t>
    </r>
    <r>
      <rPr>
        <sz val="12"/>
        <rFont val="Times New Roman"/>
        <charset val="134"/>
      </rPr>
      <t>1457.37</t>
    </r>
    <r>
      <rPr>
        <sz val="12"/>
        <rFont val="方正仿宋简体"/>
        <charset val="134"/>
      </rPr>
      <t>元</t>
    </r>
  </si>
  <si>
    <t>海子心村委会大竹园小组排洪沟修复工程</t>
  </si>
  <si>
    <r>
      <rPr>
        <sz val="12"/>
        <rFont val="方正仿宋简体"/>
        <charset val="134"/>
      </rPr>
      <t>实际完成工程量</t>
    </r>
    <r>
      <rPr>
        <sz val="12"/>
        <rFont val="Times New Roman"/>
        <charset val="134"/>
      </rPr>
      <t>11.75</t>
    </r>
    <r>
      <rPr>
        <sz val="12"/>
        <rFont val="方正仿宋简体"/>
        <charset val="134"/>
      </rPr>
      <t>万元，已实际支付资金</t>
    </r>
    <r>
      <rPr>
        <sz val="12"/>
        <rFont val="Times New Roman"/>
        <charset val="134"/>
      </rPr>
      <t>11.16</t>
    </r>
    <r>
      <rPr>
        <sz val="12"/>
        <rFont val="方正仿宋简体"/>
        <charset val="134"/>
      </rPr>
      <t>万元，扣留</t>
    </r>
    <r>
      <rPr>
        <sz val="12"/>
        <rFont val="Times New Roman"/>
        <charset val="134"/>
      </rPr>
      <t>0.59</t>
    </r>
    <r>
      <rPr>
        <sz val="12"/>
        <rFont val="方正仿宋简体"/>
        <charset val="134"/>
      </rPr>
      <t>万作为质保金，结余资金</t>
    </r>
    <r>
      <rPr>
        <sz val="12"/>
        <rFont val="Times New Roman"/>
        <charset val="134"/>
      </rPr>
      <t>0.25</t>
    </r>
    <r>
      <rPr>
        <sz val="12"/>
        <rFont val="方正仿宋简体"/>
        <charset val="134"/>
      </rPr>
      <t>万</t>
    </r>
  </si>
  <si>
    <t>林草局</t>
  </si>
  <si>
    <r>
      <rPr>
        <sz val="12"/>
        <rFont val="Times New Roman"/>
        <charset val="134"/>
      </rPr>
      <t>2018</t>
    </r>
    <r>
      <rPr>
        <sz val="12"/>
        <rFont val="方正仿宋简体"/>
        <charset val="134"/>
      </rPr>
      <t>年生态天然林保护工程</t>
    </r>
  </si>
  <si>
    <r>
      <rPr>
        <sz val="12"/>
        <rFont val="方正仿宋简体"/>
        <charset val="134"/>
      </rPr>
      <t>结余资金为水源地保护建设资金，因暂时没选到适合实施项目的地块，所以导致资金结余</t>
    </r>
    <r>
      <rPr>
        <sz val="12"/>
        <rFont val="Times New Roman"/>
        <charset val="134"/>
      </rPr>
      <t>12.5</t>
    </r>
    <r>
      <rPr>
        <sz val="12"/>
        <rFont val="方正仿宋简体"/>
        <charset val="134"/>
      </rPr>
      <t>万元</t>
    </r>
  </si>
  <si>
    <t>住建局</t>
  </si>
  <si>
    <t>脱贫攻坚危改第一批（姚财预〔2018〕93号新增债券转贷资金）</t>
  </si>
  <si>
    <r>
      <rPr>
        <sz val="12"/>
        <color indexed="8"/>
        <rFont val="方正仿宋简体"/>
        <charset val="134"/>
      </rPr>
      <t>农村危改第一批补助资金</t>
    </r>
    <r>
      <rPr>
        <sz val="12"/>
        <color indexed="8"/>
        <rFont val="Times New Roman"/>
        <charset val="134"/>
      </rPr>
      <t>776.34875</t>
    </r>
    <r>
      <rPr>
        <sz val="12"/>
        <color indexed="8"/>
        <rFont val="方正仿宋简体"/>
        <charset val="134"/>
      </rPr>
      <t>万元（按户均</t>
    </r>
    <r>
      <rPr>
        <sz val="12"/>
        <color indexed="8"/>
        <rFont val="Times New Roman"/>
        <charset val="134"/>
      </rPr>
      <t>0.78025</t>
    </r>
    <r>
      <rPr>
        <sz val="12"/>
        <color indexed="8"/>
        <rFont val="方正仿宋简体"/>
        <charset val="134"/>
      </rPr>
      <t>万元</t>
    </r>
    <r>
      <rPr>
        <sz val="12"/>
        <color indexed="8"/>
        <rFont val="Times New Roman"/>
        <charset val="134"/>
      </rPr>
      <t>/</t>
    </r>
    <r>
      <rPr>
        <sz val="12"/>
        <color indexed="8"/>
        <rFont val="方正仿宋简体"/>
        <charset val="134"/>
      </rPr>
      <t>户标准）共计兑付</t>
    </r>
    <r>
      <rPr>
        <sz val="12"/>
        <color indexed="8"/>
        <rFont val="Times New Roman"/>
        <charset val="134"/>
      </rPr>
      <t>818</t>
    </r>
    <r>
      <rPr>
        <sz val="12"/>
        <color indexed="8"/>
        <rFont val="方正仿宋简体"/>
        <charset val="134"/>
      </rPr>
      <t>户，使用</t>
    </r>
    <r>
      <rPr>
        <sz val="12"/>
        <color indexed="8"/>
        <rFont val="Times New Roman"/>
        <charset val="134"/>
      </rPr>
      <t>638.2445</t>
    </r>
    <r>
      <rPr>
        <sz val="12"/>
        <color indexed="8"/>
        <rFont val="方正仿宋简体"/>
        <charset val="134"/>
      </rPr>
      <t>万元，收缴回来的剩余资金</t>
    </r>
    <r>
      <rPr>
        <sz val="12"/>
        <color indexed="8"/>
        <rFont val="Times New Roman"/>
        <charset val="134"/>
      </rPr>
      <t>138.10425</t>
    </r>
    <r>
      <rPr>
        <sz val="12"/>
        <color indexed="8"/>
        <rFont val="方正仿宋简体"/>
        <charset val="134"/>
      </rPr>
      <t>万元，县级资金</t>
    </r>
  </si>
  <si>
    <t>脱贫攻坚危改第二批</t>
  </si>
  <si>
    <r>
      <rPr>
        <sz val="12"/>
        <color indexed="8"/>
        <rFont val="方正仿宋简体"/>
        <charset val="134"/>
      </rPr>
      <t>第二批补助资金</t>
    </r>
    <r>
      <rPr>
        <sz val="12"/>
        <color indexed="8"/>
        <rFont val="Times New Roman"/>
        <charset val="134"/>
      </rPr>
      <t>514.36</t>
    </r>
    <r>
      <rPr>
        <sz val="12"/>
        <color indexed="8"/>
        <rFont val="方正仿宋简体"/>
        <charset val="134"/>
      </rPr>
      <t>万元（户均</t>
    </r>
    <r>
      <rPr>
        <sz val="12"/>
        <color indexed="8"/>
        <rFont val="Times New Roman"/>
        <charset val="134"/>
      </rPr>
      <t>0.53975</t>
    </r>
    <r>
      <rPr>
        <sz val="12"/>
        <color indexed="8"/>
        <rFont val="方正仿宋简体"/>
        <charset val="134"/>
      </rPr>
      <t>万元），兑付农户</t>
    </r>
    <r>
      <rPr>
        <sz val="12"/>
        <color indexed="8"/>
        <rFont val="Times New Roman"/>
        <charset val="134"/>
      </rPr>
      <t>818</t>
    </r>
    <r>
      <rPr>
        <sz val="12"/>
        <color indexed="8"/>
        <rFont val="方正仿宋简体"/>
        <charset val="134"/>
      </rPr>
      <t>户，使</t>
    </r>
    <r>
      <rPr>
        <sz val="12"/>
        <color indexed="8"/>
        <rFont val="Times New Roman"/>
        <charset val="134"/>
      </rPr>
      <t>441.5155</t>
    </r>
    <r>
      <rPr>
        <sz val="12"/>
        <color indexed="8"/>
        <rFont val="方正仿宋简体"/>
        <charset val="134"/>
      </rPr>
      <t>万元，剩余收缴回来的资金</t>
    </r>
    <r>
      <rPr>
        <sz val="12"/>
        <color indexed="8"/>
        <rFont val="Times New Roman"/>
        <charset val="134"/>
      </rPr>
      <t>72.8445</t>
    </r>
    <r>
      <rPr>
        <sz val="12"/>
        <color indexed="8"/>
        <rFont val="方正仿宋简体"/>
        <charset val="134"/>
      </rPr>
      <t>万元</t>
    </r>
  </si>
  <si>
    <t>其它资金</t>
  </si>
  <si>
    <t>其它资金多上缴</t>
  </si>
  <si>
    <t>工业信息化商务科学技术局</t>
  </si>
  <si>
    <t>扶贫车间建设项目</t>
  </si>
  <si>
    <t>项目用其它资金解决，不再实施</t>
  </si>
  <si>
    <r>
      <rPr>
        <sz val="12"/>
        <rFont val="Times New Roman"/>
        <charset val="134"/>
      </rPr>
      <t>2016</t>
    </r>
    <r>
      <rPr>
        <sz val="12"/>
        <rFont val="方正仿宋简体"/>
        <charset val="134"/>
      </rPr>
      <t>年弥兴镇整村推进</t>
    </r>
  </si>
  <si>
    <r>
      <rPr>
        <sz val="12"/>
        <rFont val="Times New Roman"/>
        <charset val="134"/>
      </rPr>
      <t>2016</t>
    </r>
    <r>
      <rPr>
        <sz val="12"/>
        <rFont val="方正仿宋简体"/>
        <charset val="134"/>
      </rPr>
      <t>年新增债券弥兴镇整乡推进结余资金</t>
    </r>
  </si>
  <si>
    <r>
      <rPr>
        <sz val="12"/>
        <rFont val="Times New Roman"/>
        <charset val="134"/>
      </rPr>
      <t>2016</t>
    </r>
    <r>
      <rPr>
        <sz val="12"/>
        <rFont val="方正仿宋简体"/>
        <charset val="134"/>
      </rPr>
      <t>年十三五规划经费</t>
    </r>
  </si>
  <si>
    <t>结余资金</t>
  </si>
  <si>
    <r>
      <rPr>
        <sz val="12"/>
        <rFont val="Times New Roman"/>
        <charset val="134"/>
      </rPr>
      <t>2016</t>
    </r>
    <r>
      <rPr>
        <sz val="12"/>
        <rFont val="方正仿宋简体"/>
        <charset val="134"/>
      </rPr>
      <t>年老促会经费</t>
    </r>
  </si>
  <si>
    <r>
      <rPr>
        <sz val="12"/>
        <rFont val="Times New Roman"/>
        <charset val="134"/>
      </rPr>
      <t>2016</t>
    </r>
    <r>
      <rPr>
        <sz val="12"/>
        <rFont val="方正仿宋简体"/>
        <charset val="134"/>
      </rPr>
      <t>年扶贫工作档案管理费</t>
    </r>
  </si>
  <si>
    <r>
      <rPr>
        <sz val="12"/>
        <rFont val="Times New Roman"/>
        <charset val="134"/>
      </rPr>
      <t>2015</t>
    </r>
    <r>
      <rPr>
        <sz val="12"/>
        <rFont val="方正仿宋简体"/>
        <charset val="134"/>
      </rPr>
      <t>弥兴镇整乡推进前期费</t>
    </r>
  </si>
  <si>
    <t>项目已实施完成，资金结余</t>
  </si>
  <si>
    <r>
      <rPr>
        <sz val="12"/>
        <rFont val="Times New Roman"/>
        <charset val="134"/>
      </rPr>
      <t>2018</t>
    </r>
    <r>
      <rPr>
        <sz val="12"/>
        <rFont val="方正仿宋简体"/>
        <charset val="134"/>
      </rPr>
      <t>年劳动力转移就业培训</t>
    </r>
  </si>
  <si>
    <t>弥兴镇</t>
  </si>
  <si>
    <t>2018年红梅村软籽石榴基地项目</t>
  </si>
  <si>
    <r>
      <rPr>
        <sz val="12"/>
        <rFont val="方正仿宋简体"/>
        <charset val="134"/>
      </rPr>
      <t>石官村易地搬迁（城增村减）建设项目（姚财预〔2018〕</t>
    </r>
    <r>
      <rPr>
        <sz val="12"/>
        <rFont val="Times New Roman"/>
        <charset val="134"/>
      </rPr>
      <t>93</t>
    </r>
    <r>
      <rPr>
        <sz val="12"/>
        <rFont val="方正仿宋简体"/>
        <charset val="134"/>
      </rPr>
      <t>号新增债券转贷资金）</t>
    </r>
  </si>
  <si>
    <t>官屯镇</t>
  </si>
  <si>
    <r>
      <rPr>
        <sz val="12"/>
        <rFont val="Times New Roman"/>
        <charset val="134"/>
      </rPr>
      <t>2018</t>
    </r>
    <r>
      <rPr>
        <sz val="12"/>
        <rFont val="方正仿宋简体"/>
        <charset val="134"/>
      </rPr>
      <t>年爱心水窖缺口资金</t>
    </r>
  </si>
  <si>
    <r>
      <rPr>
        <sz val="12"/>
        <rFont val="Times New Roman"/>
        <charset val="134"/>
      </rPr>
      <t>2019</t>
    </r>
    <r>
      <rPr>
        <sz val="12"/>
        <rFont val="方正仿宋简体"/>
        <charset val="134"/>
      </rPr>
      <t>年爱心水窖缺口资金</t>
    </r>
  </si>
  <si>
    <r>
      <rPr>
        <sz val="12"/>
        <rFont val="Times New Roman"/>
        <charset val="134"/>
      </rPr>
      <t>2018</t>
    </r>
    <r>
      <rPr>
        <sz val="12"/>
        <rFont val="方正仿宋简体"/>
        <charset val="134"/>
      </rPr>
      <t>年村集体经济试点项目（徐官坝、大龙口）</t>
    </r>
  </si>
  <si>
    <t>审计上缴其它资金</t>
  </si>
  <si>
    <r>
      <rPr>
        <sz val="12"/>
        <rFont val="Times New Roman"/>
        <charset val="134"/>
      </rPr>
      <t>2018</t>
    </r>
    <r>
      <rPr>
        <sz val="12"/>
        <rFont val="方正仿宋简体"/>
        <charset val="134"/>
      </rPr>
      <t>年河长制经费</t>
    </r>
  </si>
</sst>
</file>

<file path=xl/styles.xml><?xml version="1.0" encoding="utf-8"?>
<styleSheet xmlns="http://schemas.openxmlformats.org/spreadsheetml/2006/main">
  <numFmts count="10">
    <numFmt numFmtId="176" formatCode="0.00000_ "/>
    <numFmt numFmtId="177" formatCode="0.000000_ "/>
    <numFmt numFmtId="178" formatCode="0.0000_ "/>
    <numFmt numFmtId="179" formatCode="0.00;[Red]0.00"/>
    <numFmt numFmtId="180" formatCode="#,##0.00_ "/>
    <numFmt numFmtId="181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sz val="12"/>
      <name val="方正仿宋简体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方正仿宋简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color indexed="8"/>
      <name val="宋体"/>
      <charset val="134"/>
    </font>
    <font>
      <sz val="9"/>
      <color indexed="8"/>
      <name val="Times New Roman"/>
      <charset val="134"/>
    </font>
    <font>
      <b/>
      <sz val="9"/>
      <name val="宋体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Times New Roman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color indexed="10"/>
      <name val="宋体"/>
      <charset val="134"/>
    </font>
    <font>
      <sz val="12"/>
      <color indexed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31" borderId="12" applyNumberFormat="0" applyFon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8" fillId="12" borderId="1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34" fillId="22" borderId="11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Fill="1">
      <alignment vertical="center"/>
    </xf>
    <xf numFmtId="181" fontId="1" fillId="0" borderId="0" xfId="0" applyNumberFormat="1" applyFont="1" applyFill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vertical="center" wrapText="1"/>
    </xf>
    <xf numFmtId="180" fontId="4" fillId="0" borderId="1" xfId="0" applyNumberFormat="1" applyFont="1" applyFill="1" applyBorder="1" applyAlignment="1">
      <alignment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0" fontId="8" fillId="0" borderId="0" xfId="49" applyNumberFormat="1" applyFont="1" applyFill="1" applyAlignment="1" applyProtection="1">
      <alignment horizontal="center" vertical="center"/>
      <protection locked="0"/>
    </xf>
    <xf numFmtId="0" fontId="9" fillId="0" borderId="0" xfId="49" applyNumberFormat="1" applyFont="1" applyFill="1" applyAlignment="1" applyProtection="1">
      <alignment horizontal="center" vertical="center"/>
      <protection locked="0"/>
    </xf>
    <xf numFmtId="177" fontId="9" fillId="0" borderId="0" xfId="49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 applyProtection="1">
      <alignment horizontal="center" vertical="center" wrapText="1" shrinkToFit="1"/>
    </xf>
    <xf numFmtId="0" fontId="10" fillId="0" borderId="1" xfId="49" applyNumberFormat="1" applyFont="1" applyFill="1" applyBorder="1" applyAlignment="1" applyProtection="1">
      <alignment horizontal="center" vertical="center" wrapText="1" shrinkToFit="1"/>
    </xf>
    <xf numFmtId="18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181" fontId="11" fillId="2" borderId="1" xfId="0" applyNumberFormat="1" applyFont="1" applyFill="1" applyBorder="1" applyAlignment="1">
      <alignment horizontal="center" vertical="center" wrapText="1"/>
    </xf>
    <xf numFmtId="181" fontId="13" fillId="0" borderId="1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 applyProtection="1">
      <alignment horizontal="center" vertical="center" wrapText="1" shrinkToFit="1"/>
    </xf>
    <xf numFmtId="0" fontId="10" fillId="0" borderId="3" xfId="49" applyNumberFormat="1" applyFont="1" applyFill="1" applyBorder="1" applyAlignment="1" applyProtection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77" fontId="11" fillId="0" borderId="3" xfId="0" applyNumberFormat="1" applyFont="1" applyFill="1" applyBorder="1" applyAlignment="1" applyProtection="1">
      <alignment horizontal="center" vertical="center" wrapText="1"/>
    </xf>
    <xf numFmtId="179" fontId="10" fillId="0" borderId="4" xfId="0" applyNumberFormat="1" applyFont="1" applyFill="1" applyBorder="1" applyAlignment="1" applyProtection="1">
      <alignment horizontal="center" vertical="center" wrapText="1"/>
    </xf>
    <xf numFmtId="179" fontId="10" fillId="0" borderId="1" xfId="0" applyNumberFormat="1" applyFont="1" applyFill="1" applyBorder="1" applyAlignment="1" applyProtection="1">
      <alignment horizontal="center" vertical="center" wrapText="1"/>
    </xf>
    <xf numFmtId="179" fontId="11" fillId="0" borderId="5" xfId="0" applyNumberFormat="1" applyFont="1" applyFill="1" applyBorder="1" applyAlignment="1" applyProtection="1">
      <alignment horizontal="center" vertical="center" wrapText="1"/>
    </xf>
    <xf numFmtId="179" fontId="11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9" fontId="11" fillId="0" borderId="6" xfId="0" applyNumberFormat="1" applyFont="1" applyFill="1" applyBorder="1" applyAlignment="1" applyProtection="1">
      <alignment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178" fontId="1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177" fontId="11" fillId="0" borderId="1" xfId="0" applyNumberFormat="1" applyFont="1" applyFill="1" applyBorder="1" applyAlignment="1">
      <alignment vertical="center" wrapText="1"/>
    </xf>
    <xf numFmtId="177" fontId="13" fillId="0" borderId="1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181" fontId="4" fillId="0" borderId="0" xfId="0" applyNumberFormat="1" applyFont="1" applyFill="1" applyAlignment="1">
      <alignment horizontal="center" vertical="center"/>
    </xf>
    <xf numFmtId="181" fontId="9" fillId="0" borderId="0" xfId="49" applyNumberFormat="1" applyFont="1" applyFill="1" applyAlignment="1" applyProtection="1">
      <alignment horizontal="center" vertical="center"/>
      <protection locked="0"/>
    </xf>
    <xf numFmtId="181" fontId="4" fillId="0" borderId="0" xfId="0" applyNumberFormat="1" applyFont="1" applyFill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81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49" applyNumberFormat="1" applyFont="1" applyFill="1" applyBorder="1" applyAlignment="1" applyProtection="1">
      <alignment horizontal="center" vertical="center" wrapText="1" shrinkToFit="1"/>
    </xf>
    <xf numFmtId="18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81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81" fontId="16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2" xfId="49" applyNumberFormat="1" applyFont="1" applyFill="1" applyBorder="1" applyAlignment="1" applyProtection="1">
      <alignment horizontal="center" vertical="center" wrapText="1" shrinkToFit="1"/>
    </xf>
    <xf numFmtId="0" fontId="16" fillId="0" borderId="3" xfId="49" applyNumberFormat="1" applyFont="1" applyFill="1" applyBorder="1" applyAlignment="1" applyProtection="1">
      <alignment horizontal="center" vertical="center" wrapText="1" shrinkToFi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49" applyNumberFormat="1" applyFont="1" applyFill="1" applyBorder="1" applyAlignment="1" applyProtection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181" fontId="17" fillId="0" borderId="1" xfId="0" applyNumberFormat="1" applyFont="1" applyFill="1" applyBorder="1" applyAlignment="1" applyProtection="1">
      <alignment horizontal="center" vertical="center" wrapText="1"/>
    </xf>
    <xf numFmtId="179" fontId="16" fillId="0" borderId="1" xfId="0" applyNumberFormat="1" applyFont="1" applyFill="1" applyBorder="1" applyAlignment="1" applyProtection="1">
      <alignment horizontal="center" vertical="center" wrapText="1"/>
    </xf>
    <xf numFmtId="179" fontId="17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179" fontId="16" fillId="0" borderId="6" xfId="0" applyNumberFormat="1" applyFont="1" applyFill="1" applyBorder="1" applyAlignment="1" applyProtection="1">
      <alignment vertical="center" wrapText="1"/>
    </xf>
    <xf numFmtId="18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15" fillId="0" borderId="1" xfId="0" applyNumberFormat="1" applyFont="1" applyFill="1" applyBorder="1" applyAlignment="1">
      <alignment horizontal="center" vertical="center"/>
    </xf>
    <xf numFmtId="181" fontId="21" fillId="0" borderId="1" xfId="0" applyNumberFormat="1" applyFont="1" applyFill="1" applyBorder="1" applyAlignment="1">
      <alignment horizontal="center" vertical="center" wrapText="1"/>
    </xf>
    <xf numFmtId="181" fontId="15" fillId="0" borderId="0" xfId="0" applyNumberFormat="1" applyFont="1" applyFill="1" applyAlignment="1">
      <alignment vertical="center"/>
    </xf>
    <xf numFmtId="181" fontId="16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16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/>
    </xf>
    <xf numFmtId="181" fontId="7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79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楚雄州2006年度第一批扶贫重点村项目投资计划表(6个村)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3"/>
  <sheetViews>
    <sheetView workbookViewId="0">
      <pane ySplit="5" topLeftCell="A22" activePane="bottomLeft" state="frozen"/>
      <selection/>
      <selection pane="bottomLeft" activeCell="C22" sqref="C22"/>
    </sheetView>
  </sheetViews>
  <sheetFormatPr defaultColWidth="10" defaultRowHeight="20.1" customHeight="1"/>
  <cols>
    <col min="1" max="1" width="4.125" style="74" customWidth="1"/>
    <col min="2" max="2" width="7.125" style="25" customWidth="1"/>
    <col min="3" max="3" width="15.125" style="25" customWidth="1"/>
    <col min="4" max="4" width="5.125" style="25" customWidth="1"/>
    <col min="5" max="5" width="7.875" style="25" customWidth="1"/>
    <col min="6" max="6" width="24.75" style="25" customWidth="1"/>
    <col min="7" max="7" width="13.75" style="77" customWidth="1"/>
    <col min="8" max="8" width="11.5" style="77" customWidth="1"/>
    <col min="9" max="9" width="8" style="77" customWidth="1"/>
    <col min="10" max="10" width="8.5" style="77" customWidth="1"/>
    <col min="11" max="15" width="8" style="77" customWidth="1"/>
    <col min="16" max="16" width="7.75" style="25" customWidth="1"/>
    <col min="17" max="17" width="7.125" style="25" customWidth="1"/>
    <col min="18" max="18" width="5.125" style="25" customWidth="1"/>
    <col min="19" max="16384" width="10" style="25"/>
  </cols>
  <sheetData>
    <row r="1" ht="15" customHeight="1" spans="1:1">
      <c r="A1" s="74" t="s">
        <v>0</v>
      </c>
    </row>
    <row r="2" s="73" customFormat="1" ht="21.95" customHeight="1" spans="1:18">
      <c r="A2" s="27" t="s">
        <v>1</v>
      </c>
      <c r="B2" s="28"/>
      <c r="C2" s="28"/>
      <c r="D2" s="28"/>
      <c r="E2" s="28"/>
      <c r="F2" s="28"/>
      <c r="G2" s="78"/>
      <c r="H2" s="78"/>
      <c r="I2" s="78"/>
      <c r="J2" s="78"/>
      <c r="K2" s="78"/>
      <c r="L2" s="78"/>
      <c r="M2" s="78"/>
      <c r="N2" s="78"/>
      <c r="O2" s="78"/>
      <c r="P2" s="28"/>
      <c r="Q2" s="28"/>
      <c r="R2" s="28"/>
    </row>
    <row r="3" s="73" customFormat="1" ht="21" customHeight="1" spans="1:18">
      <c r="A3" s="30"/>
      <c r="B3" s="30"/>
      <c r="C3" s="30"/>
      <c r="D3" s="30"/>
      <c r="E3" s="30"/>
      <c r="F3" s="30"/>
      <c r="G3" s="79"/>
      <c r="H3" s="79"/>
      <c r="I3" s="79"/>
      <c r="J3" s="79"/>
      <c r="K3" s="79"/>
      <c r="L3" s="107" t="s">
        <v>2</v>
      </c>
      <c r="M3" s="107"/>
      <c r="N3" s="107"/>
      <c r="O3" s="107"/>
      <c r="P3" s="107"/>
      <c r="Q3" s="56"/>
      <c r="R3" s="57"/>
    </row>
    <row r="4" s="74" customFormat="1" ht="27.95" customHeight="1" spans="1:18">
      <c r="A4" s="80" t="s">
        <v>3</v>
      </c>
      <c r="B4" s="80" t="s">
        <v>4</v>
      </c>
      <c r="C4" s="80" t="s">
        <v>5</v>
      </c>
      <c r="D4" s="80" t="s">
        <v>6</v>
      </c>
      <c r="E4" s="80" t="s">
        <v>7</v>
      </c>
      <c r="F4" s="80" t="s">
        <v>8</v>
      </c>
      <c r="G4" s="81" t="s">
        <v>9</v>
      </c>
      <c r="H4" s="81" t="s">
        <v>10</v>
      </c>
      <c r="I4" s="108" t="s">
        <v>11</v>
      </c>
      <c r="J4" s="108"/>
      <c r="K4" s="108"/>
      <c r="L4" s="108"/>
      <c r="M4" s="109" t="s">
        <v>12</v>
      </c>
      <c r="N4" s="109" t="s">
        <v>13</v>
      </c>
      <c r="O4" s="109" t="s">
        <v>14</v>
      </c>
      <c r="P4" s="110" t="s">
        <v>15</v>
      </c>
      <c r="Q4" s="110" t="s">
        <v>16</v>
      </c>
      <c r="R4" s="80" t="s">
        <v>17</v>
      </c>
    </row>
    <row r="5" s="74" customFormat="1" ht="57.95" customHeight="1" spans="1:18">
      <c r="A5" s="80"/>
      <c r="B5" s="80"/>
      <c r="C5" s="80"/>
      <c r="D5" s="80"/>
      <c r="E5" s="80"/>
      <c r="F5" s="80"/>
      <c r="G5" s="81"/>
      <c r="H5" s="81"/>
      <c r="I5" s="111" t="s">
        <v>18</v>
      </c>
      <c r="J5" s="111" t="s">
        <v>19</v>
      </c>
      <c r="K5" s="111" t="s">
        <v>20</v>
      </c>
      <c r="L5" s="81" t="s">
        <v>21</v>
      </c>
      <c r="M5" s="109"/>
      <c r="N5" s="109"/>
      <c r="O5" s="109"/>
      <c r="P5" s="110"/>
      <c r="Q5" s="110"/>
      <c r="R5" s="80"/>
    </row>
    <row r="6" s="74" customFormat="1" ht="30" customHeight="1" spans="1:18">
      <c r="A6" s="82" t="s">
        <v>22</v>
      </c>
      <c r="B6" s="83"/>
      <c r="C6" s="80"/>
      <c r="D6" s="80"/>
      <c r="E6" s="80"/>
      <c r="F6" s="80" t="s">
        <v>23</v>
      </c>
      <c r="G6" s="81">
        <f t="shared" ref="G6:L6" si="0">G25+G27+G29+G31</f>
        <v>3312.0049972</v>
      </c>
      <c r="H6" s="81">
        <f t="shared" si="0"/>
        <v>3312.0049972</v>
      </c>
      <c r="I6" s="81">
        <f t="shared" si="0"/>
        <v>600</v>
      </c>
      <c r="J6" s="81">
        <f t="shared" si="0"/>
        <v>2462.0049972</v>
      </c>
      <c r="K6" s="81">
        <f t="shared" si="0"/>
        <v>230</v>
      </c>
      <c r="L6" s="81">
        <f t="shared" si="0"/>
        <v>20</v>
      </c>
      <c r="M6" s="112"/>
      <c r="N6" s="112"/>
      <c r="O6" s="112"/>
      <c r="P6" s="110"/>
      <c r="Q6" s="110"/>
      <c r="R6" s="80"/>
    </row>
    <row r="7" s="75" customFormat="1" ht="78" customHeight="1" spans="1:18">
      <c r="A7" s="84">
        <v>1</v>
      </c>
      <c r="B7" s="85" t="s">
        <v>24</v>
      </c>
      <c r="C7" s="86" t="s">
        <v>25</v>
      </c>
      <c r="D7" s="87" t="s">
        <v>26</v>
      </c>
      <c r="E7" s="88" t="s">
        <v>27</v>
      </c>
      <c r="F7" s="89" t="s">
        <v>28</v>
      </c>
      <c r="G7" s="86">
        <v>56.6091</v>
      </c>
      <c r="H7" s="86">
        <v>56.6091</v>
      </c>
      <c r="I7" s="86"/>
      <c r="J7" s="86">
        <v>56.6091</v>
      </c>
      <c r="K7" s="86"/>
      <c r="L7" s="113"/>
      <c r="M7" s="113" t="s">
        <v>29</v>
      </c>
      <c r="N7" s="113" t="s">
        <v>30</v>
      </c>
      <c r="O7" s="113" t="s">
        <v>31</v>
      </c>
      <c r="P7" s="113" t="s">
        <v>32</v>
      </c>
      <c r="Q7" s="118" t="s">
        <v>32</v>
      </c>
      <c r="R7" s="122"/>
    </row>
    <row r="8" s="75" customFormat="1" ht="56.1" customHeight="1" spans="1:18">
      <c r="A8" s="84">
        <v>2</v>
      </c>
      <c r="B8" s="85" t="s">
        <v>24</v>
      </c>
      <c r="C8" s="86" t="s">
        <v>33</v>
      </c>
      <c r="D8" s="84" t="s">
        <v>26</v>
      </c>
      <c r="E8" s="88" t="s">
        <v>34</v>
      </c>
      <c r="F8" s="86" t="s">
        <v>35</v>
      </c>
      <c r="G8" s="86">
        <v>163.2564</v>
      </c>
      <c r="H8" s="86">
        <v>163.2564</v>
      </c>
      <c r="I8" s="114"/>
      <c r="J8" s="114">
        <v>163.2564</v>
      </c>
      <c r="K8" s="114"/>
      <c r="L8" s="113"/>
      <c r="M8" s="113" t="s">
        <v>29</v>
      </c>
      <c r="N8" s="113" t="s">
        <v>30</v>
      </c>
      <c r="O8" s="113" t="s">
        <v>31</v>
      </c>
      <c r="P8" s="113" t="s">
        <v>32</v>
      </c>
      <c r="Q8" s="118" t="s">
        <v>32</v>
      </c>
      <c r="R8" s="122"/>
    </row>
    <row r="9" s="75" customFormat="1" ht="93.95" customHeight="1" spans="1:18">
      <c r="A9" s="84">
        <v>3</v>
      </c>
      <c r="B9" s="85" t="s">
        <v>24</v>
      </c>
      <c r="C9" s="86" t="s">
        <v>36</v>
      </c>
      <c r="D9" s="84" t="s">
        <v>26</v>
      </c>
      <c r="E9" s="88" t="s">
        <v>37</v>
      </c>
      <c r="F9" s="89" t="s">
        <v>38</v>
      </c>
      <c r="G9" s="86">
        <v>97.8329644000003</v>
      </c>
      <c r="H9" s="86">
        <v>97.8329644000003</v>
      </c>
      <c r="I9" s="114"/>
      <c r="J9" s="114">
        <v>97.8329644000003</v>
      </c>
      <c r="K9" s="114"/>
      <c r="L9" s="113"/>
      <c r="M9" s="113" t="s">
        <v>29</v>
      </c>
      <c r="N9" s="113" t="s">
        <v>30</v>
      </c>
      <c r="O9" s="113" t="s">
        <v>31</v>
      </c>
      <c r="P9" s="113" t="s">
        <v>32</v>
      </c>
      <c r="Q9" s="118" t="s">
        <v>32</v>
      </c>
      <c r="R9" s="122"/>
    </row>
    <row r="10" s="75" customFormat="1" ht="81" customHeight="1" spans="1:18">
      <c r="A10" s="84">
        <v>4</v>
      </c>
      <c r="B10" s="85" t="s">
        <v>24</v>
      </c>
      <c r="C10" s="86" t="s">
        <v>39</v>
      </c>
      <c r="D10" s="85" t="s">
        <v>26</v>
      </c>
      <c r="E10" s="85" t="s">
        <v>40</v>
      </c>
      <c r="F10" s="89" t="s">
        <v>41</v>
      </c>
      <c r="G10" s="86">
        <v>136.1446</v>
      </c>
      <c r="H10" s="86">
        <v>136.1446</v>
      </c>
      <c r="I10" s="114"/>
      <c r="J10" s="114">
        <v>136.1446</v>
      </c>
      <c r="K10" s="114"/>
      <c r="L10" s="113"/>
      <c r="M10" s="113" t="s">
        <v>29</v>
      </c>
      <c r="N10" s="113" t="s">
        <v>30</v>
      </c>
      <c r="O10" s="113" t="s">
        <v>31</v>
      </c>
      <c r="P10" s="113" t="s">
        <v>32</v>
      </c>
      <c r="Q10" s="118" t="s">
        <v>32</v>
      </c>
      <c r="R10" s="122"/>
    </row>
    <row r="11" s="75" customFormat="1" ht="75.95" customHeight="1" spans="1:18">
      <c r="A11" s="84">
        <v>5</v>
      </c>
      <c r="B11" s="85" t="s">
        <v>24</v>
      </c>
      <c r="C11" s="86" t="s">
        <v>42</v>
      </c>
      <c r="D11" s="85" t="s">
        <v>26</v>
      </c>
      <c r="E11" s="85" t="s">
        <v>43</v>
      </c>
      <c r="F11" s="89" t="s">
        <v>44</v>
      </c>
      <c r="G11" s="86">
        <v>211.2408</v>
      </c>
      <c r="H11" s="86">
        <v>211.2408</v>
      </c>
      <c r="I11" s="114"/>
      <c r="J11" s="114">
        <v>211.2408</v>
      </c>
      <c r="K11" s="114"/>
      <c r="L11" s="113"/>
      <c r="M11" s="113" t="s">
        <v>29</v>
      </c>
      <c r="N11" s="113" t="s">
        <v>30</v>
      </c>
      <c r="O11" s="113" t="s">
        <v>31</v>
      </c>
      <c r="P11" s="113" t="s">
        <v>32</v>
      </c>
      <c r="Q11" s="118" t="s">
        <v>32</v>
      </c>
      <c r="R11" s="122"/>
    </row>
    <row r="12" s="75" customFormat="1" ht="60.95" customHeight="1" spans="1:18">
      <c r="A12" s="84">
        <v>6</v>
      </c>
      <c r="B12" s="85" t="s">
        <v>24</v>
      </c>
      <c r="C12" s="86" t="s">
        <v>45</v>
      </c>
      <c r="D12" s="85" t="s">
        <v>26</v>
      </c>
      <c r="E12" s="85" t="s">
        <v>46</v>
      </c>
      <c r="F12" s="86" t="s">
        <v>47</v>
      </c>
      <c r="G12" s="86">
        <v>99.34</v>
      </c>
      <c r="H12" s="86">
        <v>99.34</v>
      </c>
      <c r="I12" s="86"/>
      <c r="J12" s="86">
        <v>99.34</v>
      </c>
      <c r="K12" s="86"/>
      <c r="L12" s="113"/>
      <c r="M12" s="113" t="s">
        <v>29</v>
      </c>
      <c r="N12" s="113" t="s">
        <v>30</v>
      </c>
      <c r="O12" s="113" t="s">
        <v>31</v>
      </c>
      <c r="P12" s="113" t="s">
        <v>32</v>
      </c>
      <c r="Q12" s="118" t="s">
        <v>32</v>
      </c>
      <c r="R12" s="122"/>
    </row>
    <row r="13" s="75" customFormat="1" ht="60.95" customHeight="1" spans="1:18">
      <c r="A13" s="84">
        <v>7</v>
      </c>
      <c r="B13" s="85" t="s">
        <v>48</v>
      </c>
      <c r="C13" s="86" t="s">
        <v>49</v>
      </c>
      <c r="D13" s="85" t="s">
        <v>26</v>
      </c>
      <c r="E13" s="85" t="s">
        <v>50</v>
      </c>
      <c r="F13" s="86" t="s">
        <v>51</v>
      </c>
      <c r="G13" s="86">
        <v>221.4923</v>
      </c>
      <c r="H13" s="86">
        <v>221.4923</v>
      </c>
      <c r="I13" s="114"/>
      <c r="J13" s="114">
        <v>221.4923</v>
      </c>
      <c r="K13" s="114"/>
      <c r="L13" s="113"/>
      <c r="M13" s="113" t="s">
        <v>29</v>
      </c>
      <c r="N13" s="113" t="s">
        <v>30</v>
      </c>
      <c r="O13" s="113" t="s">
        <v>31</v>
      </c>
      <c r="P13" s="113" t="s">
        <v>32</v>
      </c>
      <c r="Q13" s="118" t="s">
        <v>32</v>
      </c>
      <c r="R13" s="122"/>
    </row>
    <row r="14" s="75" customFormat="1" ht="80.1" customHeight="1" spans="1:18">
      <c r="A14" s="84">
        <v>8</v>
      </c>
      <c r="B14" s="85" t="s">
        <v>48</v>
      </c>
      <c r="C14" s="86" t="s">
        <v>52</v>
      </c>
      <c r="D14" s="85" t="s">
        <v>26</v>
      </c>
      <c r="E14" s="85" t="s">
        <v>53</v>
      </c>
      <c r="F14" s="86" t="s">
        <v>54</v>
      </c>
      <c r="G14" s="86">
        <v>146.2664</v>
      </c>
      <c r="H14" s="86">
        <v>146.2664</v>
      </c>
      <c r="I14" s="114"/>
      <c r="J14" s="114">
        <v>146.2664</v>
      </c>
      <c r="K14" s="114"/>
      <c r="L14" s="113"/>
      <c r="M14" s="113" t="s">
        <v>29</v>
      </c>
      <c r="N14" s="113" t="s">
        <v>30</v>
      </c>
      <c r="O14" s="113" t="s">
        <v>31</v>
      </c>
      <c r="P14" s="113" t="s">
        <v>32</v>
      </c>
      <c r="Q14" s="118" t="s">
        <v>32</v>
      </c>
      <c r="R14" s="122"/>
    </row>
    <row r="15" s="75" customFormat="1" ht="60" customHeight="1" spans="1:18">
      <c r="A15" s="84">
        <v>9</v>
      </c>
      <c r="B15" s="85" t="s">
        <v>48</v>
      </c>
      <c r="C15" s="86" t="s">
        <v>55</v>
      </c>
      <c r="D15" s="85" t="s">
        <v>26</v>
      </c>
      <c r="E15" s="90" t="s">
        <v>56</v>
      </c>
      <c r="F15" s="86" t="s">
        <v>57</v>
      </c>
      <c r="G15" s="86">
        <v>191.0558</v>
      </c>
      <c r="H15" s="86">
        <v>191.0558</v>
      </c>
      <c r="I15" s="86"/>
      <c r="J15" s="86">
        <v>191.0558</v>
      </c>
      <c r="K15" s="86"/>
      <c r="L15" s="113"/>
      <c r="M15" s="113" t="s">
        <v>29</v>
      </c>
      <c r="N15" s="113" t="s">
        <v>30</v>
      </c>
      <c r="O15" s="113" t="s">
        <v>31</v>
      </c>
      <c r="P15" s="113" t="s">
        <v>32</v>
      </c>
      <c r="Q15" s="118" t="s">
        <v>32</v>
      </c>
      <c r="R15" s="122"/>
    </row>
    <row r="16" s="75" customFormat="1" ht="69" customHeight="1" spans="1:18">
      <c r="A16" s="84">
        <v>10</v>
      </c>
      <c r="B16" s="85" t="s">
        <v>48</v>
      </c>
      <c r="C16" s="86" t="s">
        <v>58</v>
      </c>
      <c r="D16" s="85" t="s">
        <v>26</v>
      </c>
      <c r="E16" s="90" t="s">
        <v>59</v>
      </c>
      <c r="F16" s="86" t="s">
        <v>60</v>
      </c>
      <c r="G16" s="86">
        <v>68.9541</v>
      </c>
      <c r="H16" s="86">
        <v>68.9541</v>
      </c>
      <c r="I16" s="86"/>
      <c r="J16" s="86">
        <v>68.9541</v>
      </c>
      <c r="K16" s="86"/>
      <c r="L16" s="113"/>
      <c r="M16" s="113" t="s">
        <v>29</v>
      </c>
      <c r="N16" s="113" t="s">
        <v>30</v>
      </c>
      <c r="O16" s="113" t="s">
        <v>31</v>
      </c>
      <c r="P16" s="113" t="s">
        <v>32</v>
      </c>
      <c r="Q16" s="118" t="s">
        <v>32</v>
      </c>
      <c r="R16" s="122"/>
    </row>
    <row r="17" s="75" customFormat="1" ht="69" customHeight="1" spans="1:18">
      <c r="A17" s="84">
        <v>11</v>
      </c>
      <c r="B17" s="85" t="s">
        <v>48</v>
      </c>
      <c r="C17" s="86" t="s">
        <v>61</v>
      </c>
      <c r="D17" s="85" t="s">
        <v>26</v>
      </c>
      <c r="E17" s="90" t="s">
        <v>62</v>
      </c>
      <c r="F17" s="86" t="s">
        <v>63</v>
      </c>
      <c r="G17" s="86">
        <v>308.2661</v>
      </c>
      <c r="H17" s="86">
        <v>308.2661</v>
      </c>
      <c r="I17" s="86"/>
      <c r="J17" s="86">
        <v>308.2661</v>
      </c>
      <c r="K17" s="86"/>
      <c r="L17" s="113"/>
      <c r="M17" s="113" t="s">
        <v>29</v>
      </c>
      <c r="N17" s="113" t="s">
        <v>30</v>
      </c>
      <c r="O17" s="113" t="s">
        <v>31</v>
      </c>
      <c r="P17" s="113" t="s">
        <v>32</v>
      </c>
      <c r="Q17" s="118" t="s">
        <v>32</v>
      </c>
      <c r="R17" s="122"/>
    </row>
    <row r="18" s="75" customFormat="1" ht="81.95" customHeight="1" spans="1:18">
      <c r="A18" s="84">
        <v>12</v>
      </c>
      <c r="B18" s="85" t="s">
        <v>48</v>
      </c>
      <c r="C18" s="89" t="s">
        <v>64</v>
      </c>
      <c r="D18" s="85" t="s">
        <v>26</v>
      </c>
      <c r="E18" s="91" t="s">
        <v>65</v>
      </c>
      <c r="F18" s="89" t="s">
        <v>66</v>
      </c>
      <c r="G18" s="86">
        <v>126.2309</v>
      </c>
      <c r="H18" s="86">
        <v>126.2309</v>
      </c>
      <c r="I18" s="89"/>
      <c r="J18" s="89">
        <v>126.2309</v>
      </c>
      <c r="K18" s="89"/>
      <c r="L18" s="113"/>
      <c r="M18" s="113" t="s">
        <v>29</v>
      </c>
      <c r="N18" s="113" t="s">
        <v>30</v>
      </c>
      <c r="O18" s="113" t="s">
        <v>31</v>
      </c>
      <c r="P18" s="113" t="s">
        <v>32</v>
      </c>
      <c r="Q18" s="118" t="s">
        <v>32</v>
      </c>
      <c r="R18" s="122"/>
    </row>
    <row r="19" s="75" customFormat="1" ht="81" customHeight="1" spans="1:18">
      <c r="A19" s="84">
        <v>13</v>
      </c>
      <c r="B19" s="85" t="s">
        <v>67</v>
      </c>
      <c r="C19" s="89" t="s">
        <v>68</v>
      </c>
      <c r="D19" s="85" t="s">
        <v>26</v>
      </c>
      <c r="E19" s="91" t="s">
        <v>69</v>
      </c>
      <c r="F19" s="89" t="s">
        <v>70</v>
      </c>
      <c r="G19" s="86">
        <v>40.4189</v>
      </c>
      <c r="H19" s="86">
        <v>40.4189</v>
      </c>
      <c r="I19" s="95"/>
      <c r="J19" s="95">
        <v>40.4189</v>
      </c>
      <c r="K19" s="115"/>
      <c r="L19" s="113"/>
      <c r="M19" s="113" t="s">
        <v>29</v>
      </c>
      <c r="N19" s="113" t="s">
        <v>30</v>
      </c>
      <c r="O19" s="113" t="s">
        <v>31</v>
      </c>
      <c r="P19" s="113" t="s">
        <v>32</v>
      </c>
      <c r="Q19" s="118" t="s">
        <v>32</v>
      </c>
      <c r="R19" s="122"/>
    </row>
    <row r="20" s="75" customFormat="1" ht="60.95" customHeight="1" spans="1:18">
      <c r="A20" s="84">
        <v>14</v>
      </c>
      <c r="B20" s="85" t="s">
        <v>67</v>
      </c>
      <c r="C20" s="89" t="s">
        <v>71</v>
      </c>
      <c r="D20" s="85" t="s">
        <v>26</v>
      </c>
      <c r="E20" s="91" t="s">
        <v>72</v>
      </c>
      <c r="F20" s="89" t="s">
        <v>73</v>
      </c>
      <c r="G20" s="86">
        <v>201.0842</v>
      </c>
      <c r="H20" s="86">
        <v>201.0842</v>
      </c>
      <c r="I20" s="95"/>
      <c r="J20" s="95">
        <v>201.0842</v>
      </c>
      <c r="K20" s="115"/>
      <c r="L20" s="113"/>
      <c r="M20" s="113" t="s">
        <v>29</v>
      </c>
      <c r="N20" s="113" t="s">
        <v>30</v>
      </c>
      <c r="O20" s="113" t="s">
        <v>31</v>
      </c>
      <c r="P20" s="113" t="s">
        <v>32</v>
      </c>
      <c r="Q20" s="118" t="s">
        <v>32</v>
      </c>
      <c r="R20" s="122"/>
    </row>
    <row r="21" s="75" customFormat="1" ht="57.95" customHeight="1" spans="1:18">
      <c r="A21" s="84">
        <v>15</v>
      </c>
      <c r="B21" s="85" t="s">
        <v>67</v>
      </c>
      <c r="C21" s="89" t="s">
        <v>74</v>
      </c>
      <c r="D21" s="85" t="s">
        <v>26</v>
      </c>
      <c r="E21" s="91" t="s">
        <v>75</v>
      </c>
      <c r="F21" s="89" t="s">
        <v>76</v>
      </c>
      <c r="G21" s="86">
        <v>101.2025</v>
      </c>
      <c r="H21" s="86">
        <v>101.2025</v>
      </c>
      <c r="I21" s="95"/>
      <c r="J21" s="95">
        <v>101.2025</v>
      </c>
      <c r="K21" s="95"/>
      <c r="L21" s="113"/>
      <c r="M21" s="113" t="s">
        <v>29</v>
      </c>
      <c r="N21" s="113" t="s">
        <v>30</v>
      </c>
      <c r="O21" s="113" t="s">
        <v>31</v>
      </c>
      <c r="P21" s="113" t="s">
        <v>32</v>
      </c>
      <c r="Q21" s="118" t="s">
        <v>32</v>
      </c>
      <c r="R21" s="122"/>
    </row>
    <row r="22" s="75" customFormat="1" ht="81.95" customHeight="1" spans="1:18">
      <c r="A22" s="84">
        <v>16</v>
      </c>
      <c r="B22" s="85" t="s">
        <v>67</v>
      </c>
      <c r="C22" s="89" t="s">
        <v>77</v>
      </c>
      <c r="D22" s="85" t="s">
        <v>26</v>
      </c>
      <c r="E22" s="91" t="s">
        <v>78</v>
      </c>
      <c r="F22" s="89" t="s">
        <v>79</v>
      </c>
      <c r="G22" s="86">
        <v>180.4366</v>
      </c>
      <c r="H22" s="86">
        <v>180.4366</v>
      </c>
      <c r="I22" s="95"/>
      <c r="J22" s="95">
        <v>180.4366</v>
      </c>
      <c r="K22" s="95"/>
      <c r="L22" s="113"/>
      <c r="M22" s="113" t="s">
        <v>29</v>
      </c>
      <c r="N22" s="113" t="s">
        <v>30</v>
      </c>
      <c r="O22" s="113" t="s">
        <v>31</v>
      </c>
      <c r="P22" s="113" t="s">
        <v>32</v>
      </c>
      <c r="Q22" s="118" t="s">
        <v>32</v>
      </c>
      <c r="R22" s="122"/>
    </row>
    <row r="23" s="75" customFormat="1" ht="66" customHeight="1" spans="1:18">
      <c r="A23" s="84">
        <v>17</v>
      </c>
      <c r="B23" s="85" t="s">
        <v>67</v>
      </c>
      <c r="C23" s="89" t="s">
        <v>80</v>
      </c>
      <c r="D23" s="85" t="s">
        <v>26</v>
      </c>
      <c r="E23" s="91" t="s">
        <v>81</v>
      </c>
      <c r="F23" s="89" t="s">
        <v>82</v>
      </c>
      <c r="G23" s="86">
        <v>27.1236</v>
      </c>
      <c r="H23" s="86">
        <v>27.1236</v>
      </c>
      <c r="I23" s="95"/>
      <c r="J23" s="95">
        <v>27.1236</v>
      </c>
      <c r="K23" s="95"/>
      <c r="L23" s="113"/>
      <c r="M23" s="113" t="s">
        <v>29</v>
      </c>
      <c r="N23" s="113" t="s">
        <v>30</v>
      </c>
      <c r="O23" s="113" t="s">
        <v>31</v>
      </c>
      <c r="P23" s="113" t="s">
        <v>32</v>
      </c>
      <c r="Q23" s="118" t="s">
        <v>32</v>
      </c>
      <c r="R23" s="122"/>
    </row>
    <row r="24" s="75" customFormat="1" ht="78" customHeight="1" spans="1:18">
      <c r="A24" s="84">
        <v>18</v>
      </c>
      <c r="B24" s="85" t="s">
        <v>67</v>
      </c>
      <c r="C24" s="89" t="s">
        <v>83</v>
      </c>
      <c r="D24" s="85" t="s">
        <v>26</v>
      </c>
      <c r="E24" s="91" t="s">
        <v>84</v>
      </c>
      <c r="F24" s="89" t="s">
        <v>85</v>
      </c>
      <c r="G24" s="86">
        <v>451.8697328</v>
      </c>
      <c r="H24" s="86">
        <v>451.8697328</v>
      </c>
      <c r="I24" s="95">
        <v>136.82</v>
      </c>
      <c r="J24" s="116">
        <v>85.0497328</v>
      </c>
      <c r="K24" s="95">
        <v>230</v>
      </c>
      <c r="L24" s="113"/>
      <c r="M24" s="113" t="s">
        <v>29</v>
      </c>
      <c r="N24" s="113" t="s">
        <v>30</v>
      </c>
      <c r="O24" s="113" t="s">
        <v>31</v>
      </c>
      <c r="P24" s="113" t="s">
        <v>32</v>
      </c>
      <c r="Q24" s="118" t="s">
        <v>32</v>
      </c>
      <c r="R24" s="122"/>
    </row>
    <row r="25" s="76" customFormat="1" ht="21" customHeight="1" spans="1:20">
      <c r="A25" s="92" t="s">
        <v>86</v>
      </c>
      <c r="B25" s="93"/>
      <c r="C25" s="94" t="s">
        <v>87</v>
      </c>
      <c r="D25" s="84"/>
      <c r="E25" s="94"/>
      <c r="F25" s="88"/>
      <c r="G25" s="95">
        <f>SUM(G7:G24)</f>
        <v>2828.8249972</v>
      </c>
      <c r="H25" s="95">
        <f>SUM(H7:H24)</f>
        <v>2828.8249972</v>
      </c>
      <c r="I25" s="95">
        <f>SUM(I7:I24)</f>
        <v>136.82</v>
      </c>
      <c r="J25" s="95">
        <f>SUM(J7:J24)</f>
        <v>2462.0049972</v>
      </c>
      <c r="K25" s="95">
        <f>SUM(K7:K24)</f>
        <v>230</v>
      </c>
      <c r="L25" s="117"/>
      <c r="M25" s="117"/>
      <c r="N25" s="117"/>
      <c r="O25" s="117"/>
      <c r="P25" s="118"/>
      <c r="Q25" s="118"/>
      <c r="R25" s="88"/>
      <c r="S25" s="123"/>
      <c r="T25" s="124"/>
    </row>
    <row r="26" s="76" customFormat="1" ht="129" customHeight="1" spans="1:20">
      <c r="A26" s="85">
        <v>19</v>
      </c>
      <c r="B26" s="85" t="s">
        <v>88</v>
      </c>
      <c r="C26" s="96" t="s">
        <v>89</v>
      </c>
      <c r="D26" s="84" t="s">
        <v>90</v>
      </c>
      <c r="E26" s="94" t="s">
        <v>88</v>
      </c>
      <c r="F26" s="96" t="s">
        <v>91</v>
      </c>
      <c r="G26" s="86">
        <f t="shared" ref="G26:G31" si="1">H26</f>
        <v>110</v>
      </c>
      <c r="H26" s="86">
        <f t="shared" ref="H26:H31" si="2">I26+J26+K26+L26</f>
        <v>110</v>
      </c>
      <c r="I26" s="119">
        <v>110</v>
      </c>
      <c r="J26" s="86"/>
      <c r="K26" s="86"/>
      <c r="L26" s="117"/>
      <c r="M26" s="117" t="s">
        <v>29</v>
      </c>
      <c r="N26" s="117" t="s">
        <v>30</v>
      </c>
      <c r="O26" s="117" t="s">
        <v>31</v>
      </c>
      <c r="P26" s="99" t="s">
        <v>92</v>
      </c>
      <c r="Q26" s="99" t="s">
        <v>92</v>
      </c>
      <c r="R26" s="125" t="s">
        <v>93</v>
      </c>
      <c r="S26" s="123"/>
      <c r="T26" s="124"/>
    </row>
    <row r="27" s="76" customFormat="1" ht="30" customHeight="1" spans="1:20">
      <c r="A27" s="97" t="s">
        <v>86</v>
      </c>
      <c r="B27" s="98"/>
      <c r="C27" s="99" t="s">
        <v>92</v>
      </c>
      <c r="D27" s="84"/>
      <c r="E27" s="94"/>
      <c r="F27" s="96"/>
      <c r="G27" s="86">
        <f t="shared" si="1"/>
        <v>110</v>
      </c>
      <c r="H27" s="86">
        <f t="shared" si="2"/>
        <v>110</v>
      </c>
      <c r="I27" s="119">
        <v>110</v>
      </c>
      <c r="J27" s="86"/>
      <c r="K27" s="86"/>
      <c r="L27" s="117"/>
      <c r="M27" s="117"/>
      <c r="N27" s="117"/>
      <c r="O27" s="117"/>
      <c r="P27" s="99"/>
      <c r="Q27" s="99"/>
      <c r="R27" s="88"/>
      <c r="S27" s="123"/>
      <c r="T27" s="124"/>
    </row>
    <row r="28" s="76" customFormat="1" ht="30" customHeight="1" spans="1:20">
      <c r="A28" s="85">
        <v>20</v>
      </c>
      <c r="B28" s="100" t="s">
        <v>94</v>
      </c>
      <c r="C28" s="101" t="s">
        <v>95</v>
      </c>
      <c r="D28" s="84" t="s">
        <v>90</v>
      </c>
      <c r="E28" s="102" t="s">
        <v>96</v>
      </c>
      <c r="F28" s="101" t="s">
        <v>97</v>
      </c>
      <c r="G28" s="86">
        <f t="shared" si="1"/>
        <v>20</v>
      </c>
      <c r="H28" s="86">
        <f t="shared" si="2"/>
        <v>20</v>
      </c>
      <c r="I28" s="119"/>
      <c r="J28" s="86"/>
      <c r="K28" s="86"/>
      <c r="L28" s="119">
        <v>20</v>
      </c>
      <c r="M28" s="113" t="s">
        <v>29</v>
      </c>
      <c r="N28" s="113" t="s">
        <v>30</v>
      </c>
      <c r="O28" s="113" t="s">
        <v>31</v>
      </c>
      <c r="P28" s="99" t="s">
        <v>98</v>
      </c>
      <c r="Q28" s="99" t="s">
        <v>98</v>
      </c>
      <c r="R28" s="88"/>
      <c r="S28" s="123"/>
      <c r="T28" s="124"/>
    </row>
    <row r="29" s="76" customFormat="1" ht="21" customHeight="1" spans="1:20">
      <c r="A29" s="97" t="s">
        <v>86</v>
      </c>
      <c r="B29" s="98"/>
      <c r="C29" s="99" t="s">
        <v>98</v>
      </c>
      <c r="D29" s="84"/>
      <c r="E29" s="94"/>
      <c r="F29" s="96"/>
      <c r="G29" s="86">
        <f t="shared" si="1"/>
        <v>20</v>
      </c>
      <c r="H29" s="86">
        <f t="shared" si="2"/>
        <v>20</v>
      </c>
      <c r="I29" s="119"/>
      <c r="J29" s="119"/>
      <c r="K29" s="119"/>
      <c r="L29" s="119">
        <f>L28</f>
        <v>20</v>
      </c>
      <c r="M29" s="119"/>
      <c r="N29" s="119"/>
      <c r="O29" s="119"/>
      <c r="P29" s="99"/>
      <c r="Q29" s="99"/>
      <c r="R29" s="88"/>
      <c r="S29" s="123"/>
      <c r="T29" s="124"/>
    </row>
    <row r="30" s="76" customFormat="1" ht="71.1" customHeight="1" spans="1:20">
      <c r="A30" s="85">
        <v>21</v>
      </c>
      <c r="B30" s="85" t="s">
        <v>99</v>
      </c>
      <c r="C30" s="96" t="s">
        <v>100</v>
      </c>
      <c r="D30" s="84" t="s">
        <v>90</v>
      </c>
      <c r="E30" s="94" t="s">
        <v>101</v>
      </c>
      <c r="F30" s="103" t="s">
        <v>102</v>
      </c>
      <c r="G30" s="86">
        <f t="shared" si="1"/>
        <v>353.18</v>
      </c>
      <c r="H30" s="86">
        <f t="shared" si="2"/>
        <v>353.18</v>
      </c>
      <c r="I30" s="119">
        <v>353.18</v>
      </c>
      <c r="J30" s="86"/>
      <c r="K30" s="86"/>
      <c r="L30" s="119"/>
      <c r="M30" s="119" t="s">
        <v>29</v>
      </c>
      <c r="N30" s="119" t="s">
        <v>30</v>
      </c>
      <c r="O30" s="119" t="s">
        <v>31</v>
      </c>
      <c r="P30" s="120" t="s">
        <v>103</v>
      </c>
      <c r="Q30" s="126" t="s">
        <v>103</v>
      </c>
      <c r="R30" s="88" t="s">
        <v>104</v>
      </c>
      <c r="S30" s="123"/>
      <c r="T30" s="124"/>
    </row>
    <row r="31" s="76" customFormat="1" ht="21" customHeight="1" spans="1:20">
      <c r="A31" s="97" t="s">
        <v>86</v>
      </c>
      <c r="B31" s="98"/>
      <c r="C31" s="104" t="s">
        <v>103</v>
      </c>
      <c r="D31" s="84"/>
      <c r="E31" s="94"/>
      <c r="F31" s="96"/>
      <c r="G31" s="86">
        <f t="shared" si="1"/>
        <v>353.18</v>
      </c>
      <c r="H31" s="86">
        <f t="shared" si="2"/>
        <v>353.18</v>
      </c>
      <c r="I31" s="119">
        <f>I30</f>
        <v>353.18</v>
      </c>
      <c r="J31" s="86"/>
      <c r="K31" s="86"/>
      <c r="L31" s="119"/>
      <c r="M31" s="119"/>
      <c r="N31" s="119"/>
      <c r="O31" s="119"/>
      <c r="P31" s="99"/>
      <c r="Q31" s="99"/>
      <c r="R31" s="88"/>
      <c r="S31" s="123"/>
      <c r="T31" s="124"/>
    </row>
    <row r="32" customHeight="1" spans="2:17">
      <c r="B32" s="25" t="s">
        <v>105</v>
      </c>
      <c r="F32" s="25" t="s">
        <v>106</v>
      </c>
      <c r="J32" s="121" t="s">
        <v>107</v>
      </c>
      <c r="P32" s="77"/>
      <c r="Q32" s="77"/>
    </row>
    <row r="33" ht="39.95" customHeight="1" spans="1:18">
      <c r="A33" s="105" t="s">
        <v>108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</sheetData>
  <mergeCells count="25">
    <mergeCell ref="A2:R2"/>
    <mergeCell ref="A3:F3"/>
    <mergeCell ref="L3:P3"/>
    <mergeCell ref="I4:L4"/>
    <mergeCell ref="A6:B6"/>
    <mergeCell ref="A25:B25"/>
    <mergeCell ref="A27:B27"/>
    <mergeCell ref="A29:B29"/>
    <mergeCell ref="A31:B31"/>
    <mergeCell ref="J32:Q32"/>
    <mergeCell ref="A33:R33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  <mergeCell ref="P4:P5"/>
    <mergeCell ref="Q4:Q5"/>
    <mergeCell ref="R4:R5"/>
  </mergeCells>
  <pageMargins left="0.393055555555556" right="0.393055555555556" top="0.802777777777778" bottom="0.80277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workbookViewId="0">
      <pane ySplit="5" topLeftCell="A6" activePane="bottomLeft" state="frozen"/>
      <selection/>
      <selection pane="bottomLeft" activeCell="S13" sqref="S13"/>
    </sheetView>
  </sheetViews>
  <sheetFormatPr defaultColWidth="9" defaultRowHeight="13.5"/>
  <cols>
    <col min="1" max="1" width="3.75" customWidth="1"/>
    <col min="2" max="2" width="6.5" customWidth="1"/>
    <col min="3" max="3" width="12.875" customWidth="1"/>
    <col min="4" max="4" width="4.5" customWidth="1"/>
    <col min="5" max="5" width="5.625" customWidth="1"/>
    <col min="6" max="6" width="11.625" customWidth="1"/>
    <col min="7" max="7" width="8.875" style="22" customWidth="1"/>
    <col min="8" max="8" width="9.75" style="22" customWidth="1"/>
    <col min="9" max="9" width="9.875" style="22" customWidth="1"/>
    <col min="10" max="10" width="8.625" style="22" customWidth="1"/>
    <col min="11" max="11" width="8.75" customWidth="1"/>
    <col min="12" max="12" width="9.5" customWidth="1"/>
    <col min="13" max="13" width="10.125" customWidth="1"/>
    <col min="14" max="14" width="6.25" customWidth="1"/>
    <col min="15" max="15" width="9.125" customWidth="1"/>
    <col min="16" max="16" width="5" customWidth="1"/>
  </cols>
  <sheetData>
    <row r="1" ht="15.75" spans="1:16">
      <c r="A1" s="23" t="s">
        <v>109</v>
      </c>
      <c r="B1" s="24">
        <v>1</v>
      </c>
      <c r="C1" s="25"/>
      <c r="D1" s="25"/>
      <c r="E1" s="25"/>
      <c r="F1" s="25"/>
      <c r="G1" s="26"/>
      <c r="H1" s="26"/>
      <c r="I1" s="26"/>
      <c r="J1" s="26"/>
      <c r="K1" s="55"/>
      <c r="L1" s="55"/>
      <c r="M1" s="55"/>
      <c r="N1" s="25"/>
      <c r="O1" s="25"/>
      <c r="P1" s="25"/>
    </row>
    <row r="2" ht="20.25" spans="1:16">
      <c r="A2" s="27" t="s">
        <v>110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28"/>
      <c r="O2" s="28"/>
      <c r="P2" s="28"/>
    </row>
    <row r="3" ht="15.75" spans="1:16">
      <c r="A3" s="30"/>
      <c r="B3" s="30"/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56"/>
      <c r="O3" s="56"/>
      <c r="P3" s="57"/>
    </row>
    <row r="4" spans="1:16">
      <c r="A4" s="32" t="s">
        <v>3</v>
      </c>
      <c r="B4" s="32" t="s">
        <v>4</v>
      </c>
      <c r="C4" s="32" t="s">
        <v>5</v>
      </c>
      <c r="D4" s="32" t="s">
        <v>111</v>
      </c>
      <c r="E4" s="32" t="s">
        <v>112</v>
      </c>
      <c r="F4" s="32" t="s">
        <v>8</v>
      </c>
      <c r="G4" s="33" t="s">
        <v>9</v>
      </c>
      <c r="H4" s="33" t="s">
        <v>113</v>
      </c>
      <c r="I4" s="58" t="s">
        <v>114</v>
      </c>
      <c r="J4" s="59"/>
      <c r="K4" s="60" t="s">
        <v>12</v>
      </c>
      <c r="L4" s="60" t="s">
        <v>13</v>
      </c>
      <c r="M4" s="60" t="s">
        <v>14</v>
      </c>
      <c r="N4" s="61" t="s">
        <v>15</v>
      </c>
      <c r="O4" s="61" t="s">
        <v>16</v>
      </c>
      <c r="P4" s="32" t="s">
        <v>17</v>
      </c>
    </row>
    <row r="5" ht="22.5" spans="1:16">
      <c r="A5" s="34"/>
      <c r="B5" s="34"/>
      <c r="C5" s="34"/>
      <c r="D5" s="34"/>
      <c r="E5" s="34"/>
      <c r="F5" s="34"/>
      <c r="G5" s="35"/>
      <c r="H5" s="35"/>
      <c r="I5" s="33" t="s">
        <v>115</v>
      </c>
      <c r="J5" s="33" t="s">
        <v>116</v>
      </c>
      <c r="K5" s="62"/>
      <c r="L5" s="62"/>
      <c r="M5" s="62"/>
      <c r="N5" s="63"/>
      <c r="O5" s="63"/>
      <c r="P5" s="34"/>
    </row>
    <row r="6" ht="27" customHeight="1" spans="1:16">
      <c r="A6" s="36" t="s">
        <v>22</v>
      </c>
      <c r="B6" s="37"/>
      <c r="C6" s="34"/>
      <c r="D6" s="34"/>
      <c r="E6" s="34"/>
      <c r="F6" s="34"/>
      <c r="G6" s="35">
        <f>G9+G11+G14+G16+G19+G21+G23+G25</f>
        <v>559.217394</v>
      </c>
      <c r="H6" s="35">
        <f>H9+H11+H14+H16+H19+H21+H23+H25</f>
        <v>559.217394</v>
      </c>
      <c r="I6" s="35">
        <f>I9+I11+I14+I16+I19+I21+I23+I25</f>
        <v>472.231974</v>
      </c>
      <c r="J6" s="64">
        <f>J9+J11+J14+J16+J19+J21+J23+J25</f>
        <v>86.98542</v>
      </c>
      <c r="K6" s="65"/>
      <c r="L6" s="65"/>
      <c r="M6" s="65"/>
      <c r="N6" s="63"/>
      <c r="O6" s="63"/>
      <c r="P6" s="34"/>
    </row>
    <row r="7" ht="39" customHeight="1" spans="1:16">
      <c r="A7" s="38">
        <v>1</v>
      </c>
      <c r="B7" s="39" t="s">
        <v>99</v>
      </c>
      <c r="C7" s="40" t="s">
        <v>117</v>
      </c>
      <c r="D7" s="41" t="s">
        <v>118</v>
      </c>
      <c r="E7" s="42" t="s">
        <v>119</v>
      </c>
      <c r="F7" s="43" t="s">
        <v>120</v>
      </c>
      <c r="G7" s="44">
        <v>200</v>
      </c>
      <c r="H7" s="44">
        <f>SUM(I7:J7)</f>
        <v>200</v>
      </c>
      <c r="I7" s="44">
        <v>200</v>
      </c>
      <c r="J7" s="44"/>
      <c r="K7" s="66" t="s">
        <v>121</v>
      </c>
      <c r="L7" s="67" t="s">
        <v>122</v>
      </c>
      <c r="M7" s="66" t="s">
        <v>123</v>
      </c>
      <c r="N7" s="68" t="s">
        <v>124</v>
      </c>
      <c r="O7" s="68" t="s">
        <v>124</v>
      </c>
      <c r="P7" s="51"/>
    </row>
    <row r="8" ht="34.5" spans="1:16">
      <c r="A8" s="38">
        <v>2</v>
      </c>
      <c r="B8" s="39" t="s">
        <v>94</v>
      </c>
      <c r="C8" s="40" t="s">
        <v>125</v>
      </c>
      <c r="D8" s="41" t="s">
        <v>118</v>
      </c>
      <c r="E8" s="42" t="s">
        <v>126</v>
      </c>
      <c r="F8" s="45" t="s">
        <v>127</v>
      </c>
      <c r="G8" s="46">
        <v>156.531974</v>
      </c>
      <c r="H8" s="46">
        <v>156.531974</v>
      </c>
      <c r="I8" s="35">
        <v>156.531974</v>
      </c>
      <c r="J8" s="66"/>
      <c r="K8" s="66" t="s">
        <v>121</v>
      </c>
      <c r="L8" s="67" t="s">
        <v>122</v>
      </c>
      <c r="M8" s="66" t="s">
        <v>123</v>
      </c>
      <c r="N8" s="68" t="s">
        <v>124</v>
      </c>
      <c r="O8" s="68" t="s">
        <v>124</v>
      </c>
      <c r="P8" s="51"/>
    </row>
    <row r="9" ht="27" customHeight="1" spans="1:16">
      <c r="A9" s="47" t="s">
        <v>86</v>
      </c>
      <c r="B9" s="48"/>
      <c r="C9" s="40"/>
      <c r="D9" s="41"/>
      <c r="E9" s="42"/>
      <c r="F9" s="45"/>
      <c r="G9" s="46">
        <v>356.531974</v>
      </c>
      <c r="H9" s="46">
        <v>356.531974</v>
      </c>
      <c r="I9" s="35">
        <f>SUM(I7:I8)</f>
        <v>356.531974</v>
      </c>
      <c r="J9" s="66"/>
      <c r="K9" s="66"/>
      <c r="L9" s="66"/>
      <c r="M9" s="66"/>
      <c r="N9" s="53"/>
      <c r="O9" s="53"/>
      <c r="P9" s="51"/>
    </row>
    <row r="10" ht="39" customHeight="1" spans="1:16">
      <c r="A10" s="38">
        <v>3</v>
      </c>
      <c r="B10" s="39" t="s">
        <v>88</v>
      </c>
      <c r="C10" s="40" t="s">
        <v>128</v>
      </c>
      <c r="D10" s="41"/>
      <c r="E10" s="42" t="s">
        <v>88</v>
      </c>
      <c r="F10" s="40" t="s">
        <v>129</v>
      </c>
      <c r="G10" s="44">
        <v>15.7</v>
      </c>
      <c r="H10" s="44">
        <f>SUM(I10:J10)</f>
        <v>15.7</v>
      </c>
      <c r="I10" s="44">
        <v>15.7</v>
      </c>
      <c r="J10" s="44"/>
      <c r="K10" s="51" t="s">
        <v>130</v>
      </c>
      <c r="L10" s="51" t="s">
        <v>131</v>
      </c>
      <c r="M10" s="51" t="s">
        <v>132</v>
      </c>
      <c r="N10" s="50" t="s">
        <v>133</v>
      </c>
      <c r="O10" s="50" t="s">
        <v>133</v>
      </c>
      <c r="P10" s="51"/>
    </row>
    <row r="11" ht="29.1" customHeight="1" spans="1:16">
      <c r="A11" s="47" t="s">
        <v>86</v>
      </c>
      <c r="B11" s="48"/>
      <c r="C11" s="40"/>
      <c r="D11" s="41"/>
      <c r="E11" s="42"/>
      <c r="F11" s="40"/>
      <c r="G11" s="44">
        <f>G10</f>
        <v>15.7</v>
      </c>
      <c r="H11" s="44">
        <f>H10</f>
        <v>15.7</v>
      </c>
      <c r="I11" s="44">
        <f>I10</f>
        <v>15.7</v>
      </c>
      <c r="J11" s="44"/>
      <c r="K11" s="66"/>
      <c r="L11" s="66"/>
      <c r="M11" s="66"/>
      <c r="N11" s="50"/>
      <c r="O11" s="50"/>
      <c r="P11" s="51"/>
    </row>
    <row r="12" ht="45" spans="1:16">
      <c r="A12" s="38">
        <v>4</v>
      </c>
      <c r="B12" s="39" t="s">
        <v>94</v>
      </c>
      <c r="C12" s="49" t="s">
        <v>134</v>
      </c>
      <c r="D12" s="41" t="s">
        <v>118</v>
      </c>
      <c r="E12" s="42" t="s">
        <v>135</v>
      </c>
      <c r="F12" s="40" t="s">
        <v>136</v>
      </c>
      <c r="G12" s="44">
        <v>100</v>
      </c>
      <c r="H12" s="44">
        <f>SUM(I12:J12)</f>
        <v>100</v>
      </c>
      <c r="I12" s="44">
        <v>100</v>
      </c>
      <c r="J12" s="44"/>
      <c r="K12" s="66" t="s">
        <v>121</v>
      </c>
      <c r="L12" s="67" t="s">
        <v>122</v>
      </c>
      <c r="M12" s="66" t="s">
        <v>123</v>
      </c>
      <c r="N12" s="50" t="s">
        <v>103</v>
      </c>
      <c r="O12" s="50" t="s">
        <v>103</v>
      </c>
      <c r="P12" s="51"/>
    </row>
    <row r="13" ht="23.25" spans="1:16">
      <c r="A13" s="38">
        <v>5</v>
      </c>
      <c r="B13" s="50" t="s">
        <v>103</v>
      </c>
      <c r="C13" s="50" t="s">
        <v>137</v>
      </c>
      <c r="D13" s="51"/>
      <c r="E13" s="50" t="s">
        <v>88</v>
      </c>
      <c r="F13" s="50" t="s">
        <v>138</v>
      </c>
      <c r="G13" s="52">
        <f>H13</f>
        <v>20</v>
      </c>
      <c r="H13" s="44">
        <f>SUM(I13:J13)</f>
        <v>20</v>
      </c>
      <c r="I13" s="43"/>
      <c r="J13" s="43">
        <v>20</v>
      </c>
      <c r="K13" s="69" t="s">
        <v>139</v>
      </c>
      <c r="L13" s="70" t="s">
        <v>140</v>
      </c>
      <c r="M13" s="69" t="s">
        <v>141</v>
      </c>
      <c r="N13" s="50" t="s">
        <v>103</v>
      </c>
      <c r="O13" s="50" t="s">
        <v>103</v>
      </c>
      <c r="P13" s="51"/>
    </row>
    <row r="14" ht="20.1" customHeight="1" spans="1:16">
      <c r="A14" s="47" t="s">
        <v>86</v>
      </c>
      <c r="B14" s="48"/>
      <c r="C14" s="50"/>
      <c r="D14" s="51"/>
      <c r="E14" s="53"/>
      <c r="F14" s="50"/>
      <c r="G14" s="52">
        <f>G12+G13</f>
        <v>120</v>
      </c>
      <c r="H14" s="52">
        <f>H12+H13</f>
        <v>120</v>
      </c>
      <c r="I14" s="52">
        <f>I12+I13</f>
        <v>100</v>
      </c>
      <c r="J14" s="52">
        <f>J12+J13</f>
        <v>20</v>
      </c>
      <c r="K14" s="54"/>
      <c r="L14" s="54"/>
      <c r="M14" s="54"/>
      <c r="N14" s="50"/>
      <c r="O14" s="50"/>
      <c r="P14" s="51"/>
    </row>
    <row r="15" ht="33.75" spans="1:16">
      <c r="A15" s="38">
        <v>6</v>
      </c>
      <c r="B15" s="50" t="s">
        <v>142</v>
      </c>
      <c r="C15" s="50" t="s">
        <v>137</v>
      </c>
      <c r="D15" s="51"/>
      <c r="E15" s="53"/>
      <c r="F15" s="50" t="s">
        <v>143</v>
      </c>
      <c r="G15" s="52">
        <f>H15</f>
        <v>7</v>
      </c>
      <c r="H15" s="44">
        <f>SUM(I15:J15)</f>
        <v>7</v>
      </c>
      <c r="I15" s="43"/>
      <c r="J15" s="43">
        <v>7</v>
      </c>
      <c r="K15" s="69" t="s">
        <v>139</v>
      </c>
      <c r="L15" s="70" t="s">
        <v>140</v>
      </c>
      <c r="M15" s="69" t="s">
        <v>141</v>
      </c>
      <c r="N15" s="50" t="s">
        <v>142</v>
      </c>
      <c r="O15" s="50" t="s">
        <v>142</v>
      </c>
      <c r="P15" s="51"/>
    </row>
    <row r="16" ht="21" customHeight="1" spans="1:16">
      <c r="A16" s="47" t="s">
        <v>86</v>
      </c>
      <c r="B16" s="48"/>
      <c r="C16" s="50"/>
      <c r="D16" s="51"/>
      <c r="E16" s="53"/>
      <c r="F16" s="50"/>
      <c r="G16" s="52">
        <f>G15</f>
        <v>7</v>
      </c>
      <c r="H16" s="52">
        <f>H15</f>
        <v>7</v>
      </c>
      <c r="I16" s="52">
        <f>I15</f>
        <v>0</v>
      </c>
      <c r="J16" s="52">
        <f>J15</f>
        <v>7</v>
      </c>
      <c r="K16" s="54"/>
      <c r="L16" s="54"/>
      <c r="M16" s="54"/>
      <c r="N16" s="50"/>
      <c r="O16" s="50"/>
      <c r="P16" s="51"/>
    </row>
    <row r="17" ht="42" customHeight="1" spans="1:16">
      <c r="A17" s="38">
        <v>7</v>
      </c>
      <c r="B17" s="50" t="s">
        <v>144</v>
      </c>
      <c r="C17" s="50" t="s">
        <v>137</v>
      </c>
      <c r="D17" s="51"/>
      <c r="E17" s="53"/>
      <c r="F17" s="50" t="s">
        <v>143</v>
      </c>
      <c r="G17" s="52">
        <f>H17</f>
        <v>15</v>
      </c>
      <c r="H17" s="44">
        <f>SUM(I17:J17)</f>
        <v>15</v>
      </c>
      <c r="I17" s="43"/>
      <c r="J17" s="43">
        <v>15</v>
      </c>
      <c r="K17" s="69" t="s">
        <v>139</v>
      </c>
      <c r="L17" s="70" t="s">
        <v>140</v>
      </c>
      <c r="M17" s="69" t="s">
        <v>141</v>
      </c>
      <c r="N17" s="50" t="s">
        <v>144</v>
      </c>
      <c r="O17" s="50" t="s">
        <v>144</v>
      </c>
      <c r="P17" s="51"/>
    </row>
    <row r="18" ht="36" customHeight="1" spans="1:16">
      <c r="A18" s="38">
        <v>8</v>
      </c>
      <c r="B18" s="50" t="s">
        <v>144</v>
      </c>
      <c r="C18" s="50" t="s">
        <v>137</v>
      </c>
      <c r="D18" s="51"/>
      <c r="E18" s="53"/>
      <c r="F18" s="50" t="s">
        <v>145</v>
      </c>
      <c r="G18" s="54">
        <f>H18</f>
        <v>3.98542</v>
      </c>
      <c r="H18" s="46">
        <f>SUM(I18:J18)</f>
        <v>3.98542</v>
      </c>
      <c r="I18" s="35"/>
      <c r="J18" s="64">
        <v>3.98542</v>
      </c>
      <c r="K18" s="69" t="s">
        <v>139</v>
      </c>
      <c r="L18" s="70" t="s">
        <v>140</v>
      </c>
      <c r="M18" s="69" t="s">
        <v>141</v>
      </c>
      <c r="N18" s="50" t="s">
        <v>144</v>
      </c>
      <c r="O18" s="50" t="s">
        <v>144</v>
      </c>
      <c r="P18" s="51"/>
    </row>
    <row r="19" ht="24" customHeight="1" spans="1:16">
      <c r="A19" s="47" t="s">
        <v>86</v>
      </c>
      <c r="B19" s="48"/>
      <c r="C19" s="50"/>
      <c r="D19" s="51"/>
      <c r="E19" s="53"/>
      <c r="F19" s="50"/>
      <c r="G19" s="54">
        <f>G17+G18</f>
        <v>18.98542</v>
      </c>
      <c r="H19" s="54">
        <f>H17+H18</f>
        <v>18.98542</v>
      </c>
      <c r="I19" s="52">
        <f>I17+I18</f>
        <v>0</v>
      </c>
      <c r="J19" s="71">
        <f>J17+J18</f>
        <v>18.98542</v>
      </c>
      <c r="K19" s="54"/>
      <c r="L19" s="54"/>
      <c r="M19" s="54"/>
      <c r="N19" s="53"/>
      <c r="O19" s="50"/>
      <c r="P19" s="51"/>
    </row>
    <row r="20" ht="32.1" customHeight="1" spans="1:16">
      <c r="A20" s="38">
        <v>9</v>
      </c>
      <c r="B20" s="50" t="s">
        <v>92</v>
      </c>
      <c r="C20" s="50" t="s">
        <v>137</v>
      </c>
      <c r="D20" s="51"/>
      <c r="E20" s="53"/>
      <c r="F20" s="50" t="s">
        <v>138</v>
      </c>
      <c r="G20" s="52">
        <f>H20</f>
        <v>10</v>
      </c>
      <c r="H20" s="44">
        <f>SUM(I20:J20)</f>
        <v>10</v>
      </c>
      <c r="I20" s="43"/>
      <c r="J20" s="43">
        <v>10</v>
      </c>
      <c r="K20" s="69" t="s">
        <v>139</v>
      </c>
      <c r="L20" s="70" t="s">
        <v>140</v>
      </c>
      <c r="M20" s="69" t="s">
        <v>141</v>
      </c>
      <c r="N20" s="50" t="s">
        <v>92</v>
      </c>
      <c r="O20" s="50" t="s">
        <v>92</v>
      </c>
      <c r="P20" s="51"/>
    </row>
    <row r="21" ht="24" customHeight="1" spans="1:16">
      <c r="A21" s="47" t="s">
        <v>86</v>
      </c>
      <c r="B21" s="48"/>
      <c r="C21" s="50"/>
      <c r="D21" s="51"/>
      <c r="E21" s="53"/>
      <c r="F21" s="53"/>
      <c r="G21" s="52">
        <f>G20</f>
        <v>10</v>
      </c>
      <c r="H21" s="52">
        <f>H20</f>
        <v>10</v>
      </c>
      <c r="I21" s="52">
        <f>I20</f>
        <v>0</v>
      </c>
      <c r="J21" s="52">
        <f>J20</f>
        <v>10</v>
      </c>
      <c r="K21" s="54"/>
      <c r="L21" s="54"/>
      <c r="M21" s="54"/>
      <c r="N21" s="50"/>
      <c r="O21" s="50"/>
      <c r="P21" s="51"/>
    </row>
    <row r="22" ht="27" customHeight="1" spans="1:16">
      <c r="A22" s="38">
        <v>10</v>
      </c>
      <c r="B22" s="50" t="s">
        <v>124</v>
      </c>
      <c r="C22" s="50" t="s">
        <v>137</v>
      </c>
      <c r="D22" s="51"/>
      <c r="E22" s="53"/>
      <c r="F22" s="50" t="s">
        <v>146</v>
      </c>
      <c r="G22" s="52">
        <f>H22</f>
        <v>11</v>
      </c>
      <c r="H22" s="44">
        <f>SUM(I22:J22)</f>
        <v>11</v>
      </c>
      <c r="I22" s="43"/>
      <c r="J22" s="43">
        <v>11</v>
      </c>
      <c r="K22" s="69" t="s">
        <v>139</v>
      </c>
      <c r="L22" s="70" t="s">
        <v>140</v>
      </c>
      <c r="M22" s="69" t="s">
        <v>141</v>
      </c>
      <c r="N22" s="50" t="s">
        <v>124</v>
      </c>
      <c r="O22" s="50" t="s">
        <v>124</v>
      </c>
      <c r="P22" s="51"/>
    </row>
    <row r="23" ht="21.95" customHeight="1" spans="1:16">
      <c r="A23" s="47" t="s">
        <v>86</v>
      </c>
      <c r="B23" s="48"/>
      <c r="C23" s="50"/>
      <c r="D23" s="51"/>
      <c r="E23" s="53"/>
      <c r="F23" s="50"/>
      <c r="G23" s="52">
        <f>G22</f>
        <v>11</v>
      </c>
      <c r="H23" s="52">
        <f>H22</f>
        <v>11</v>
      </c>
      <c r="I23" s="52">
        <f>I22</f>
        <v>0</v>
      </c>
      <c r="J23" s="52">
        <f>J22</f>
        <v>11</v>
      </c>
      <c r="K23" s="54"/>
      <c r="L23" s="54"/>
      <c r="M23" s="54"/>
      <c r="N23" s="53"/>
      <c r="O23" s="53"/>
      <c r="P23" s="51"/>
    </row>
    <row r="24" ht="33" customHeight="1" spans="1:16">
      <c r="A24" s="38">
        <v>11</v>
      </c>
      <c r="B24" s="50" t="s">
        <v>147</v>
      </c>
      <c r="C24" s="50" t="s">
        <v>137</v>
      </c>
      <c r="D24" s="51"/>
      <c r="E24" s="53"/>
      <c r="F24" s="50" t="s">
        <v>146</v>
      </c>
      <c r="G24" s="52">
        <f>H24</f>
        <v>20</v>
      </c>
      <c r="H24" s="44">
        <f>SUM(I24:J24)</f>
        <v>20</v>
      </c>
      <c r="I24" s="43"/>
      <c r="J24" s="43">
        <v>20</v>
      </c>
      <c r="K24" s="69" t="s">
        <v>139</v>
      </c>
      <c r="L24" s="70" t="s">
        <v>140</v>
      </c>
      <c r="M24" s="69" t="s">
        <v>141</v>
      </c>
      <c r="N24" s="50" t="s">
        <v>147</v>
      </c>
      <c r="O24" s="50" t="s">
        <v>147</v>
      </c>
      <c r="P24" s="51"/>
    </row>
    <row r="25" ht="20.1" customHeight="1" spans="1:16">
      <c r="A25" s="47" t="s">
        <v>86</v>
      </c>
      <c r="B25" s="48"/>
      <c r="C25" s="38"/>
      <c r="D25" s="51"/>
      <c r="E25" s="34"/>
      <c r="F25" s="51"/>
      <c r="G25" s="52">
        <f>G24</f>
        <v>20</v>
      </c>
      <c r="H25" s="52">
        <f>H24</f>
        <v>20</v>
      </c>
      <c r="I25" s="52">
        <f>I24</f>
        <v>0</v>
      </c>
      <c r="J25" s="52">
        <f>J24</f>
        <v>20</v>
      </c>
      <c r="K25" s="54"/>
      <c r="L25" s="54"/>
      <c r="M25" s="54"/>
      <c r="N25" s="72"/>
      <c r="O25" s="72"/>
      <c r="P25" s="51"/>
    </row>
  </sheetData>
  <mergeCells count="26">
    <mergeCell ref="A2:P2"/>
    <mergeCell ref="A3:F3"/>
    <mergeCell ref="I4:J4"/>
    <mergeCell ref="A6:B6"/>
    <mergeCell ref="A9:B9"/>
    <mergeCell ref="A11:B11"/>
    <mergeCell ref="A14:B14"/>
    <mergeCell ref="A16:B16"/>
    <mergeCell ref="A19:B19"/>
    <mergeCell ref="A21:B21"/>
    <mergeCell ref="A23:B23"/>
    <mergeCell ref="A25:B25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O4:O5"/>
    <mergeCell ref="P4:P5"/>
  </mergeCells>
  <pageMargins left="0.751388888888889" right="0.751388888888889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opLeftCell="A28" workbookViewId="0">
      <selection activeCell="E35" sqref="E35:F35"/>
    </sheetView>
  </sheetViews>
  <sheetFormatPr defaultColWidth="24.25" defaultRowHeight="13.5" outlineLevelCol="7"/>
  <cols>
    <col min="1" max="1" width="8.25" style="1" customWidth="1"/>
    <col min="2" max="2" width="12.75" style="1" customWidth="1"/>
    <col min="3" max="3" width="23.75" style="1" customWidth="1"/>
    <col min="4" max="4" width="15.125" style="1" customWidth="1"/>
    <col min="5" max="5" width="13" style="1" customWidth="1"/>
    <col min="6" max="6" width="15.125" style="1" customWidth="1"/>
    <col min="7" max="7" width="43.875" style="1" customWidth="1"/>
    <col min="8" max="8" width="10.625" style="2" hidden="1" customWidth="1"/>
    <col min="9" max="9" width="24.25" style="1"/>
    <col min="10" max="34" width="9" style="1" customWidth="1"/>
    <col min="35" max="16384" width="24.25" style="1"/>
  </cols>
  <sheetData>
    <row r="1" spans="1:7">
      <c r="A1" s="3" t="s">
        <v>148</v>
      </c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/>
    </row>
    <row r="5" ht="30" customHeight="1" spans="1:7">
      <c r="A5" s="4" t="s">
        <v>3</v>
      </c>
      <c r="B5" s="4" t="s">
        <v>149</v>
      </c>
      <c r="C5" s="4" t="s">
        <v>5</v>
      </c>
      <c r="D5" s="5" t="s">
        <v>150</v>
      </c>
      <c r="E5" s="6"/>
      <c r="F5" s="6"/>
      <c r="G5" s="4" t="s">
        <v>17</v>
      </c>
    </row>
    <row r="6" ht="33" customHeight="1" spans="1:7">
      <c r="A6" s="7"/>
      <c r="B6" s="7"/>
      <c r="C6" s="7"/>
      <c r="D6" s="8" t="s">
        <v>151</v>
      </c>
      <c r="E6" s="5" t="s">
        <v>152</v>
      </c>
      <c r="F6" s="5" t="s">
        <v>153</v>
      </c>
      <c r="G6" s="7"/>
    </row>
    <row r="7" ht="30" customHeight="1" spans="1:8">
      <c r="A7" s="9">
        <v>1</v>
      </c>
      <c r="B7" s="10" t="s">
        <v>103</v>
      </c>
      <c r="C7" s="11" t="s">
        <v>154</v>
      </c>
      <c r="D7" s="7">
        <v>105002</v>
      </c>
      <c r="E7" s="7"/>
      <c r="F7" s="7">
        <v>105002</v>
      </c>
      <c r="G7" s="11" t="s">
        <v>155</v>
      </c>
      <c r="H7" s="2">
        <f t="shared" ref="H7:H14" si="0">D7/10000</f>
        <v>10.5002</v>
      </c>
    </row>
    <row r="8" ht="30" customHeight="1" spans="1:8">
      <c r="A8" s="9">
        <v>2</v>
      </c>
      <c r="B8" s="10" t="s">
        <v>103</v>
      </c>
      <c r="C8" s="11" t="s">
        <v>156</v>
      </c>
      <c r="D8" s="7">
        <v>2578.73999999999</v>
      </c>
      <c r="E8" s="7"/>
      <c r="F8" s="7">
        <v>2578.74</v>
      </c>
      <c r="G8" s="11" t="s">
        <v>157</v>
      </c>
      <c r="H8" s="2">
        <f t="shared" si="0"/>
        <v>0.257873999999999</v>
      </c>
    </row>
    <row r="9" ht="30" customHeight="1" spans="1:8">
      <c r="A9" s="9">
        <v>3</v>
      </c>
      <c r="B9" s="10" t="s">
        <v>103</v>
      </c>
      <c r="C9" s="11" t="s">
        <v>158</v>
      </c>
      <c r="D9" s="7">
        <v>87399.03</v>
      </c>
      <c r="E9" s="7"/>
      <c r="F9" s="7">
        <v>87399.03</v>
      </c>
      <c r="G9" s="11" t="s">
        <v>155</v>
      </c>
      <c r="H9" s="2">
        <f t="shared" si="0"/>
        <v>8.739903</v>
      </c>
    </row>
    <row r="10" ht="30" customHeight="1" spans="1:8">
      <c r="A10" s="9">
        <v>4</v>
      </c>
      <c r="B10" s="10" t="s">
        <v>92</v>
      </c>
      <c r="C10" s="11" t="s">
        <v>159</v>
      </c>
      <c r="D10" s="12">
        <v>299800</v>
      </c>
      <c r="E10" s="12"/>
      <c r="F10" s="12">
        <v>299800</v>
      </c>
      <c r="G10" s="11" t="s">
        <v>160</v>
      </c>
      <c r="H10" s="2">
        <f t="shared" si="0"/>
        <v>29.98</v>
      </c>
    </row>
    <row r="11" ht="30" customHeight="1" spans="1:8">
      <c r="A11" s="9">
        <v>5</v>
      </c>
      <c r="B11" s="10" t="s">
        <v>92</v>
      </c>
      <c r="C11" s="10" t="s">
        <v>161</v>
      </c>
      <c r="D11" s="12">
        <v>1457.37</v>
      </c>
      <c r="E11" s="12">
        <v>1457.37</v>
      </c>
      <c r="F11" s="13"/>
      <c r="G11" s="10" t="s">
        <v>162</v>
      </c>
      <c r="H11" s="2">
        <f t="shared" si="0"/>
        <v>0.145737</v>
      </c>
    </row>
    <row r="12" ht="45.95" customHeight="1" spans="1:8">
      <c r="A12" s="9">
        <v>6</v>
      </c>
      <c r="B12" s="10" t="s">
        <v>92</v>
      </c>
      <c r="C12" s="10" t="s">
        <v>163</v>
      </c>
      <c r="D12" s="12">
        <v>2500</v>
      </c>
      <c r="E12" s="13"/>
      <c r="F12" s="12">
        <v>2500</v>
      </c>
      <c r="G12" s="10" t="s">
        <v>164</v>
      </c>
      <c r="H12" s="2">
        <f t="shared" si="0"/>
        <v>0.25</v>
      </c>
    </row>
    <row r="13" ht="51.95" customHeight="1" spans="1:8">
      <c r="A13" s="9">
        <v>7</v>
      </c>
      <c r="B13" s="14" t="s">
        <v>165</v>
      </c>
      <c r="C13" s="15" t="s">
        <v>166</v>
      </c>
      <c r="D13" s="7">
        <v>125000</v>
      </c>
      <c r="E13" s="7"/>
      <c r="F13" s="7">
        <v>125000</v>
      </c>
      <c r="G13" s="10" t="s">
        <v>167</v>
      </c>
      <c r="H13" s="2">
        <f t="shared" si="0"/>
        <v>12.5</v>
      </c>
    </row>
    <row r="14" ht="72.95" customHeight="1" spans="1:8">
      <c r="A14" s="9">
        <v>8</v>
      </c>
      <c r="B14" s="14" t="s">
        <v>168</v>
      </c>
      <c r="C14" s="14" t="s">
        <v>169</v>
      </c>
      <c r="D14" s="7">
        <v>2323200</v>
      </c>
      <c r="E14" s="16">
        <v>1381042.5</v>
      </c>
      <c r="F14" s="13"/>
      <c r="G14" s="17" t="s">
        <v>170</v>
      </c>
      <c r="H14" s="2">
        <f t="shared" si="0"/>
        <v>232.32</v>
      </c>
    </row>
    <row r="15" ht="51" customHeight="1" spans="1:7">
      <c r="A15" s="9">
        <v>9</v>
      </c>
      <c r="B15" s="14" t="s">
        <v>168</v>
      </c>
      <c r="C15" s="14" t="s">
        <v>171</v>
      </c>
      <c r="D15" s="7"/>
      <c r="E15" s="16">
        <v>728445</v>
      </c>
      <c r="F15" s="7"/>
      <c r="G15" s="17" t="s">
        <v>172</v>
      </c>
    </row>
    <row r="16" ht="30" customHeight="1" spans="1:7">
      <c r="A16" s="9">
        <v>10</v>
      </c>
      <c r="B16" s="14" t="s">
        <v>168</v>
      </c>
      <c r="C16" s="8" t="s">
        <v>173</v>
      </c>
      <c r="D16" s="7"/>
      <c r="E16" s="7"/>
      <c r="F16" s="18">
        <v>213712.5</v>
      </c>
      <c r="G16" s="8" t="s">
        <v>174</v>
      </c>
    </row>
    <row r="17" ht="30" customHeight="1" spans="1:8">
      <c r="A17" s="9">
        <v>11</v>
      </c>
      <c r="B17" s="10" t="s">
        <v>175</v>
      </c>
      <c r="C17" s="10" t="s">
        <v>176</v>
      </c>
      <c r="D17" s="7">
        <v>1200000</v>
      </c>
      <c r="E17" s="7">
        <v>1200000</v>
      </c>
      <c r="F17" s="7"/>
      <c r="G17" s="10" t="s">
        <v>177</v>
      </c>
      <c r="H17" s="2">
        <f>D17/10000</f>
        <v>120</v>
      </c>
    </row>
    <row r="18" ht="30" customHeight="1" spans="1:8">
      <c r="A18" s="9">
        <v>12</v>
      </c>
      <c r="B18" s="10" t="s">
        <v>175</v>
      </c>
      <c r="C18" s="10" t="s">
        <v>176</v>
      </c>
      <c r="D18" s="7">
        <v>1000000</v>
      </c>
      <c r="E18" s="7">
        <v>1000000</v>
      </c>
      <c r="F18" s="7"/>
      <c r="G18" s="10" t="s">
        <v>177</v>
      </c>
      <c r="H18" s="2">
        <f>D18/10000</f>
        <v>100</v>
      </c>
    </row>
    <row r="19" ht="30" customHeight="1" spans="1:8">
      <c r="A19" s="9">
        <v>13</v>
      </c>
      <c r="B19" s="14" t="s">
        <v>144</v>
      </c>
      <c r="C19" s="15" t="s">
        <v>178</v>
      </c>
      <c r="D19" s="7">
        <v>168621.37</v>
      </c>
      <c r="E19" s="7">
        <v>168621.37</v>
      </c>
      <c r="F19" s="7"/>
      <c r="G19" s="11" t="s">
        <v>179</v>
      </c>
      <c r="H19" s="2">
        <f>D19/10000</f>
        <v>16.862137</v>
      </c>
    </row>
    <row r="20" ht="30" customHeight="1" spans="1:7">
      <c r="A20" s="9">
        <v>14</v>
      </c>
      <c r="B20" s="10" t="s">
        <v>144</v>
      </c>
      <c r="C20" s="11" t="s">
        <v>180</v>
      </c>
      <c r="D20" s="7">
        <v>1179</v>
      </c>
      <c r="E20" s="7">
        <v>1179</v>
      </c>
      <c r="F20" s="7"/>
      <c r="G20" s="10" t="s">
        <v>181</v>
      </c>
    </row>
    <row r="21" ht="30" customHeight="1" spans="1:7">
      <c r="A21" s="9">
        <v>15</v>
      </c>
      <c r="B21" s="10" t="s">
        <v>144</v>
      </c>
      <c r="C21" s="11" t="s">
        <v>182</v>
      </c>
      <c r="D21" s="7">
        <v>14040</v>
      </c>
      <c r="E21" s="7">
        <v>14040</v>
      </c>
      <c r="F21" s="7"/>
      <c r="G21" s="10" t="s">
        <v>181</v>
      </c>
    </row>
    <row r="22" ht="30" customHeight="1" spans="1:7">
      <c r="A22" s="9">
        <v>16</v>
      </c>
      <c r="B22" s="10" t="s">
        <v>144</v>
      </c>
      <c r="C22" s="11" t="s">
        <v>183</v>
      </c>
      <c r="D22" s="7">
        <v>85.7</v>
      </c>
      <c r="E22" s="7">
        <v>85.7</v>
      </c>
      <c r="F22" s="7"/>
      <c r="G22" s="10" t="s">
        <v>181</v>
      </c>
    </row>
    <row r="23" ht="30" customHeight="1" spans="1:7">
      <c r="A23" s="9">
        <v>17</v>
      </c>
      <c r="B23" s="10" t="s">
        <v>144</v>
      </c>
      <c r="C23" s="11" t="s">
        <v>184</v>
      </c>
      <c r="D23" s="7">
        <v>40000</v>
      </c>
      <c r="E23" s="7">
        <v>40000</v>
      </c>
      <c r="F23" s="7"/>
      <c r="G23" s="10" t="s">
        <v>185</v>
      </c>
    </row>
    <row r="24" ht="30" customHeight="1" spans="1:8">
      <c r="A24" s="9">
        <v>18</v>
      </c>
      <c r="B24" s="10" t="s">
        <v>144</v>
      </c>
      <c r="C24" s="11" t="s">
        <v>186</v>
      </c>
      <c r="D24" s="7">
        <v>68067</v>
      </c>
      <c r="E24" s="7">
        <v>68067</v>
      </c>
      <c r="F24" s="7"/>
      <c r="G24" s="10" t="s">
        <v>185</v>
      </c>
      <c r="H24" s="2">
        <f t="shared" ref="H24:H29" si="1">D24/10000</f>
        <v>6.8067</v>
      </c>
    </row>
    <row r="25" ht="30" customHeight="1" spans="1:8">
      <c r="A25" s="9">
        <v>19</v>
      </c>
      <c r="B25" s="10" t="s">
        <v>187</v>
      </c>
      <c r="C25" s="10" t="s">
        <v>188</v>
      </c>
      <c r="D25" s="7">
        <v>65722.8</v>
      </c>
      <c r="E25" s="7">
        <v>65722.8</v>
      </c>
      <c r="F25" s="7"/>
      <c r="G25" s="10" t="s">
        <v>185</v>
      </c>
      <c r="H25" s="2">
        <f t="shared" si="1"/>
        <v>6.57228</v>
      </c>
    </row>
    <row r="26" ht="68.1" customHeight="1" spans="1:8">
      <c r="A26" s="9">
        <v>20</v>
      </c>
      <c r="B26" s="14" t="s">
        <v>187</v>
      </c>
      <c r="C26" s="14" t="s">
        <v>189</v>
      </c>
      <c r="D26" s="7">
        <v>53659</v>
      </c>
      <c r="E26" s="7">
        <v>53659</v>
      </c>
      <c r="F26" s="13"/>
      <c r="G26" s="10" t="s">
        <v>185</v>
      </c>
      <c r="H26" s="2">
        <f t="shared" si="1"/>
        <v>5.3659</v>
      </c>
    </row>
    <row r="27" ht="30" customHeight="1" spans="1:8">
      <c r="A27" s="9">
        <v>21</v>
      </c>
      <c r="B27" s="10" t="s">
        <v>190</v>
      </c>
      <c r="C27" s="11" t="s">
        <v>191</v>
      </c>
      <c r="D27" s="7">
        <v>90.25</v>
      </c>
      <c r="E27" s="13"/>
      <c r="F27" s="7">
        <v>90.25</v>
      </c>
      <c r="G27" s="10" t="s">
        <v>185</v>
      </c>
      <c r="H27" s="2">
        <f t="shared" si="1"/>
        <v>0.009025</v>
      </c>
    </row>
    <row r="28" ht="30" customHeight="1" spans="1:8">
      <c r="A28" s="9">
        <v>22</v>
      </c>
      <c r="B28" s="10" t="s">
        <v>67</v>
      </c>
      <c r="C28" s="11" t="s">
        <v>192</v>
      </c>
      <c r="D28" s="7">
        <v>2500</v>
      </c>
      <c r="E28" s="13"/>
      <c r="F28" s="7">
        <v>2500</v>
      </c>
      <c r="G28" s="10" t="s">
        <v>185</v>
      </c>
      <c r="H28" s="2">
        <f t="shared" si="1"/>
        <v>0.25</v>
      </c>
    </row>
    <row r="29" ht="30" customHeight="1" spans="1:8">
      <c r="A29" s="9">
        <v>23</v>
      </c>
      <c r="B29" s="10" t="s">
        <v>94</v>
      </c>
      <c r="C29" s="11" t="s">
        <v>193</v>
      </c>
      <c r="D29" s="7">
        <v>5043.68</v>
      </c>
      <c r="E29" s="7"/>
      <c r="F29" s="7">
        <v>5043.68</v>
      </c>
      <c r="G29" s="10" t="s">
        <v>185</v>
      </c>
      <c r="H29" s="2">
        <f t="shared" si="1"/>
        <v>0.504368</v>
      </c>
    </row>
    <row r="30" ht="30" customHeight="1" spans="1:7">
      <c r="A30" s="9">
        <v>24</v>
      </c>
      <c r="B30" s="10" t="s">
        <v>94</v>
      </c>
      <c r="C30" s="11" t="s">
        <v>191</v>
      </c>
      <c r="D30" s="7">
        <v>24400</v>
      </c>
      <c r="E30" s="13"/>
      <c r="F30" s="7">
        <v>24400</v>
      </c>
      <c r="G30" s="11"/>
    </row>
    <row r="31" ht="30" customHeight="1" spans="1:7">
      <c r="A31" s="9">
        <v>25</v>
      </c>
      <c r="B31" s="10" t="s">
        <v>94</v>
      </c>
      <c r="C31" s="10" t="s">
        <v>194</v>
      </c>
      <c r="D31" s="7">
        <v>1328</v>
      </c>
      <c r="E31" s="7"/>
      <c r="F31" s="7">
        <v>1328</v>
      </c>
      <c r="G31" s="11"/>
    </row>
    <row r="32" ht="30" customHeight="1" spans="1:8">
      <c r="A32" s="9">
        <v>26</v>
      </c>
      <c r="B32" s="10" t="s">
        <v>99</v>
      </c>
      <c r="C32" s="11" t="s">
        <v>191</v>
      </c>
      <c r="D32" s="7">
        <v>100</v>
      </c>
      <c r="E32" s="13"/>
      <c r="F32" s="7">
        <v>100</v>
      </c>
      <c r="G32" s="10" t="s">
        <v>185</v>
      </c>
      <c r="H32" s="2">
        <f>D32/10000</f>
        <v>0.01</v>
      </c>
    </row>
    <row r="33" ht="30" customHeight="1" spans="1:8">
      <c r="A33" s="9">
        <v>27</v>
      </c>
      <c r="B33" s="10" t="s">
        <v>24</v>
      </c>
      <c r="C33" s="11" t="s">
        <v>191</v>
      </c>
      <c r="D33" s="7">
        <v>100</v>
      </c>
      <c r="E33" s="13"/>
      <c r="F33" s="7">
        <v>100</v>
      </c>
      <c r="G33" s="10" t="s">
        <v>185</v>
      </c>
      <c r="H33" s="2">
        <f>D33/10000</f>
        <v>0.01</v>
      </c>
    </row>
    <row r="34" ht="30" customHeight="1" spans="1:8">
      <c r="A34" s="9">
        <v>28</v>
      </c>
      <c r="B34" s="10" t="s">
        <v>24</v>
      </c>
      <c r="C34" s="11" t="s">
        <v>195</v>
      </c>
      <c r="D34" s="7">
        <v>300</v>
      </c>
      <c r="E34" s="7"/>
      <c r="F34" s="7">
        <v>300</v>
      </c>
      <c r="G34" s="10" t="s">
        <v>185</v>
      </c>
      <c r="H34" s="2">
        <f>D34/10000</f>
        <v>0.03</v>
      </c>
    </row>
    <row r="35" ht="30" customHeight="1" spans="1:7">
      <c r="A35" s="19"/>
      <c r="B35" s="8" t="s">
        <v>151</v>
      </c>
      <c r="C35" s="18"/>
      <c r="D35" s="7">
        <f>SUM(D7:D34)</f>
        <v>5592173.94</v>
      </c>
      <c r="E35" s="7">
        <f>SUM(E7:E34)</f>
        <v>4722319.74</v>
      </c>
      <c r="F35" s="7">
        <f>SUM(F7:F34)</f>
        <v>869854.2</v>
      </c>
      <c r="G35" s="7"/>
    </row>
    <row r="36" ht="14.25" spans="1:7">
      <c r="A36" s="20"/>
      <c r="B36" s="21"/>
      <c r="C36" s="21"/>
      <c r="D36" s="21"/>
      <c r="E36" s="21"/>
      <c r="F36" s="21"/>
      <c r="G36" s="21"/>
    </row>
    <row r="37" ht="14.25" spans="1:7">
      <c r="A37" s="20"/>
      <c r="B37" s="21"/>
      <c r="C37" s="21"/>
      <c r="D37" s="21"/>
      <c r="E37" s="21"/>
      <c r="F37" s="21"/>
      <c r="G37" s="21"/>
    </row>
  </sheetData>
  <mergeCells count="6">
    <mergeCell ref="D5:F5"/>
    <mergeCell ref="A5:A6"/>
    <mergeCell ref="B5:B6"/>
    <mergeCell ref="C5:C6"/>
    <mergeCell ref="G5:G6"/>
    <mergeCell ref="A1:G4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第八批涉农资金</vt:lpstr>
      <vt:lpstr>缴库资金安排计划</vt:lpstr>
      <vt:lpstr>缴库资金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2019-07-31T00:01:00Z</dcterms:created>
  <dcterms:modified xsi:type="dcterms:W3CDTF">2019-12-05T00:17:21Z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