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00" windowHeight="5220" activeTab="1"/>
  </bookViews>
  <sheets>
    <sheet name="2018年至2019年涉农项目结余资金项目分配" sheetId="1" r:id="rId1"/>
    <sheet name="2018年至2019年上缴国库资金情况表" sheetId="2" r:id="rId2"/>
  </sheets>
  <definedNames>
    <definedName name="_xlnm.Print_Titles" localSheetId="0">'2018年至2019年涉农项目结余资金项目分配'!$1:$5</definedName>
    <definedName name="_xlnm.Print_Titles" localSheetId="1">'2018年至2019年上缴国库资金情况表'!$1:$6</definedName>
  </definedNames>
  <calcPr calcId="144525" concurrentCalc="0"/>
</workbook>
</file>

<file path=xl/sharedStrings.xml><?xml version="1.0" encoding="utf-8"?>
<sst xmlns="http://schemas.openxmlformats.org/spreadsheetml/2006/main" count="181" uniqueCount="99">
  <si>
    <t>附表</t>
  </si>
  <si>
    <t>姚安县2019年度涉农项目分配表</t>
  </si>
  <si>
    <t xml:space="preserve">                                                                                                         单位：万元</t>
  </si>
  <si>
    <t>序号</t>
  </si>
  <si>
    <t>乡镇名称</t>
  </si>
  <si>
    <t>项目名称</t>
  </si>
  <si>
    <t>建设性质</t>
  </si>
  <si>
    <t>建设
地点</t>
  </si>
  <si>
    <t>项目建设规模及内容</t>
  </si>
  <si>
    <t>规模投资（万元）</t>
  </si>
  <si>
    <t>拟安排资金（万元）</t>
  </si>
  <si>
    <t>其     中（万元）</t>
  </si>
  <si>
    <t>责任部门</t>
  </si>
  <si>
    <t>实施部门</t>
  </si>
  <si>
    <t>备注</t>
  </si>
  <si>
    <t>缴库扶贫资金</t>
  </si>
  <si>
    <t>缴库涉农资金</t>
  </si>
  <si>
    <t>总计</t>
  </si>
  <si>
    <t>光禄镇</t>
  </si>
  <si>
    <t>姚安县光禄镇稻田线村组道路</t>
  </si>
  <si>
    <t>改扩建</t>
  </si>
  <si>
    <t>吴海村委会</t>
  </si>
  <si>
    <r>
      <rPr>
        <sz val="10"/>
        <rFont val="Times New Roman"/>
        <charset val="0"/>
      </rPr>
      <t>2.89</t>
    </r>
    <r>
      <rPr>
        <sz val="10"/>
        <rFont val="宋体"/>
        <charset val="0"/>
      </rPr>
      <t>公里路基路面及附属工程</t>
    </r>
  </si>
  <si>
    <t>交通运输局</t>
  </si>
  <si>
    <t>栋川镇</t>
  </si>
  <si>
    <r>
      <rPr>
        <sz val="11"/>
        <color theme="1"/>
        <rFont val="宋体"/>
        <charset val="134"/>
      </rPr>
      <t>姚安县栋川镇马家庄线</t>
    </r>
    <r>
      <rPr>
        <sz val="10"/>
        <rFont val="宋体"/>
        <charset val="134"/>
      </rPr>
      <t>道路硬化</t>
    </r>
  </si>
  <si>
    <t>大龙口村委会</t>
  </si>
  <si>
    <r>
      <rPr>
        <sz val="11"/>
        <color theme="1"/>
        <rFont val="Times New Roman"/>
        <charset val="134"/>
      </rPr>
      <t>1.9</t>
    </r>
    <r>
      <rPr>
        <sz val="10"/>
        <rFont val="宋体"/>
        <charset val="134"/>
      </rPr>
      <t>公里路基路面及附属工程。</t>
    </r>
  </si>
  <si>
    <t>小计</t>
  </si>
  <si>
    <t>全县</t>
  </si>
  <si>
    <t>补2018年雨露计划缺口资金</t>
  </si>
  <si>
    <r>
      <rPr>
        <sz val="11"/>
        <color theme="1"/>
        <rFont val="宋体"/>
        <charset val="134"/>
      </rPr>
      <t>涉及</t>
    </r>
    <r>
      <rPr>
        <sz val="11"/>
        <color theme="1"/>
        <rFont val="Times New Roman"/>
        <charset val="134"/>
      </rPr>
      <t>348</t>
    </r>
    <r>
      <rPr>
        <sz val="11"/>
        <color theme="1"/>
        <rFont val="宋体"/>
        <charset val="134"/>
      </rPr>
      <t>名学生</t>
    </r>
  </si>
  <si>
    <t>教育体育局</t>
  </si>
  <si>
    <t>追加姚安县高原特色产业项目</t>
  </si>
  <si>
    <t>栋川镇地角</t>
  </si>
  <si>
    <t>建设排水沟渠浆砌石挡墙、田间道路和水肥系统升级改造</t>
  </si>
  <si>
    <t>农业农村局</t>
  </si>
  <si>
    <t>县农业局</t>
  </si>
  <si>
    <t>项目管理工作经费</t>
  </si>
  <si>
    <t>用全县的项目管理工作经费</t>
  </si>
  <si>
    <t>大河口乡</t>
  </si>
  <si>
    <t>用于贫困村基础设施建设的项目管理工作经费</t>
  </si>
  <si>
    <t>县扶贫办</t>
  </si>
  <si>
    <t>用于光伏扶贫项目管理工作经费</t>
  </si>
  <si>
    <t>县水务局</t>
  </si>
  <si>
    <t>用于全县的项目管理工作经费</t>
  </si>
  <si>
    <t>住房城乡建设局</t>
  </si>
  <si>
    <t xml:space="preserve">姚安县2018年、2019年1－7月涉农项目缴库资金情况表 </t>
  </si>
  <si>
    <t>单位名称</t>
  </si>
  <si>
    <t>上缴资金</t>
  </si>
  <si>
    <t>合计</t>
  </si>
  <si>
    <t>扶贫资金</t>
  </si>
  <si>
    <t>整合资金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</si>
  <si>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年新型职业农民培育工程</t>
    </r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</si>
  <si>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年涉农整合资金，项目实施完毕，结余资金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</si>
  <si>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年姚安县新型职业农民培育工程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</si>
  <si>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年第一批涉农整合资金，项目实施完毕，结余资金</t>
    </r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</si>
  <si>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年农业综合开发项目</t>
    </r>
  </si>
  <si>
    <t>水务局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</si>
  <si>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年水价综合改革</t>
    </r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</si>
  <si>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年农业综合水价改革结余资金</t>
    </r>
  </si>
  <si>
    <t>姚发县左门乡仰拉村引水沟建设</t>
  </si>
  <si>
    <r>
      <rPr>
        <sz val="12"/>
        <rFont val="Times New Roman"/>
        <charset val="134"/>
      </rPr>
      <t>已完工，实际支付</t>
    </r>
    <r>
      <rPr>
        <sz val="12"/>
        <rFont val="Times New Roman"/>
        <charset val="134"/>
      </rPr>
      <t>448542.63</t>
    </r>
    <r>
      <rPr>
        <sz val="12"/>
        <rFont val="宋体"/>
        <charset val="134"/>
      </rPr>
      <t>元，结余</t>
    </r>
    <r>
      <rPr>
        <sz val="12"/>
        <rFont val="Times New Roman"/>
        <charset val="134"/>
      </rPr>
      <t>1457.37</t>
    </r>
    <r>
      <rPr>
        <sz val="12"/>
        <rFont val="宋体"/>
        <charset val="134"/>
      </rPr>
      <t>元</t>
    </r>
  </si>
  <si>
    <t>海子心村委会大竹园小组排洪沟修复工程</t>
  </si>
  <si>
    <r>
      <rPr>
        <sz val="12"/>
        <rFont val="Times New Roman"/>
        <charset val="134"/>
      </rPr>
      <t>实际完成工程量</t>
    </r>
    <r>
      <rPr>
        <sz val="12"/>
        <rFont val="Times New Roman"/>
        <charset val="134"/>
      </rPr>
      <t>11.75</t>
    </r>
    <r>
      <rPr>
        <sz val="12"/>
        <rFont val="宋体"/>
        <charset val="134"/>
      </rPr>
      <t>万元，已实际支付资金</t>
    </r>
    <r>
      <rPr>
        <sz val="12"/>
        <rFont val="Times New Roman"/>
        <charset val="134"/>
      </rPr>
      <t>11.16</t>
    </r>
    <r>
      <rPr>
        <sz val="12"/>
        <rFont val="宋体"/>
        <charset val="134"/>
      </rPr>
      <t>万元，扣留</t>
    </r>
    <r>
      <rPr>
        <sz val="12"/>
        <rFont val="Times New Roman"/>
        <charset val="134"/>
      </rPr>
      <t>0.59</t>
    </r>
    <r>
      <rPr>
        <sz val="12"/>
        <rFont val="宋体"/>
        <charset val="134"/>
      </rPr>
      <t>万作为质保金，结余资金</t>
    </r>
    <r>
      <rPr>
        <sz val="12"/>
        <rFont val="Times New Roman"/>
        <charset val="134"/>
      </rPr>
      <t>0.25</t>
    </r>
    <r>
      <rPr>
        <sz val="12"/>
        <rFont val="宋体"/>
        <charset val="134"/>
      </rPr>
      <t>万</t>
    </r>
  </si>
  <si>
    <t>林草局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</si>
  <si>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年生态天然林保护工程</t>
    </r>
  </si>
  <si>
    <r>
      <rPr>
        <sz val="12"/>
        <rFont val="Times New Roman"/>
        <charset val="134"/>
      </rPr>
      <t>结余资金为水源地保护建设资金，因暂时没选到适合实施项目的地块，所以导致资金结余</t>
    </r>
    <r>
      <rPr>
        <sz val="12"/>
        <rFont val="Times New Roman"/>
        <charset val="134"/>
      </rPr>
      <t>12.5</t>
    </r>
    <r>
      <rPr>
        <sz val="12"/>
        <rFont val="宋体"/>
        <charset val="134"/>
      </rPr>
      <t>万元</t>
    </r>
  </si>
  <si>
    <t>住建局</t>
  </si>
  <si>
    <r>
      <rPr>
        <sz val="12"/>
        <rFont val="Times New Roman"/>
        <charset val="134"/>
      </rPr>
      <t>脱贫攻坚危改第一批（姚财预〔</t>
    </r>
    <r>
      <rPr>
        <sz val="12"/>
        <rFont val="Times New Roman"/>
        <charset val="134"/>
      </rPr>
      <t>2018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93</t>
    </r>
    <r>
      <rPr>
        <sz val="12"/>
        <rFont val="宋体"/>
        <charset val="134"/>
      </rPr>
      <t>号新增债券转贷资金）</t>
    </r>
  </si>
  <si>
    <r>
      <rPr>
        <sz val="12"/>
        <color theme="1"/>
        <rFont val="Times New Roman"/>
        <charset val="134"/>
      </rPr>
      <t>农村危改第一批补助资金</t>
    </r>
    <r>
      <rPr>
        <sz val="12"/>
        <color theme="1"/>
        <rFont val="Times New Roman"/>
        <charset val="134"/>
      </rPr>
      <t>776.34875</t>
    </r>
    <r>
      <rPr>
        <sz val="12"/>
        <color theme="1"/>
        <rFont val="宋体"/>
        <charset val="134"/>
      </rPr>
      <t>万元（按户均</t>
    </r>
    <r>
      <rPr>
        <sz val="12"/>
        <color theme="1"/>
        <rFont val="Times New Roman"/>
        <charset val="134"/>
      </rPr>
      <t>0.78025</t>
    </r>
    <r>
      <rPr>
        <sz val="12"/>
        <color theme="1"/>
        <rFont val="宋体"/>
        <charset val="134"/>
      </rPr>
      <t>万元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户标准）共计兑付</t>
    </r>
    <r>
      <rPr>
        <sz val="12"/>
        <color theme="1"/>
        <rFont val="Times New Roman"/>
        <charset val="134"/>
      </rPr>
      <t>818</t>
    </r>
    <r>
      <rPr>
        <sz val="12"/>
        <color theme="1"/>
        <rFont val="宋体"/>
        <charset val="134"/>
      </rPr>
      <t>户，使用</t>
    </r>
    <r>
      <rPr>
        <sz val="12"/>
        <color theme="1"/>
        <rFont val="Times New Roman"/>
        <charset val="134"/>
      </rPr>
      <t>638.2445</t>
    </r>
    <r>
      <rPr>
        <sz val="12"/>
        <color theme="1"/>
        <rFont val="宋体"/>
        <charset val="134"/>
      </rPr>
      <t>万元，收缴回来的剩余资金</t>
    </r>
    <r>
      <rPr>
        <sz val="12"/>
        <color theme="1"/>
        <rFont val="Times New Roman"/>
        <charset val="134"/>
      </rPr>
      <t>138.10425</t>
    </r>
    <r>
      <rPr>
        <sz val="12"/>
        <color theme="1"/>
        <rFont val="宋体"/>
        <charset val="134"/>
      </rPr>
      <t>万元，县级资金</t>
    </r>
  </si>
  <si>
    <t>脱贫攻坚危改第二批</t>
  </si>
  <si>
    <r>
      <rPr>
        <sz val="12"/>
        <color theme="1"/>
        <rFont val="Times New Roman"/>
        <charset val="134"/>
      </rPr>
      <t>第二批补助资金</t>
    </r>
    <r>
      <rPr>
        <sz val="12"/>
        <color theme="1"/>
        <rFont val="Times New Roman"/>
        <charset val="134"/>
      </rPr>
      <t>514.36</t>
    </r>
    <r>
      <rPr>
        <sz val="12"/>
        <color theme="1"/>
        <rFont val="宋体"/>
        <charset val="134"/>
      </rPr>
      <t>万元（户均</t>
    </r>
    <r>
      <rPr>
        <sz val="12"/>
        <color theme="1"/>
        <rFont val="Times New Roman"/>
        <charset val="134"/>
      </rPr>
      <t>0.53975</t>
    </r>
    <r>
      <rPr>
        <sz val="12"/>
        <color theme="1"/>
        <rFont val="宋体"/>
        <charset val="134"/>
      </rPr>
      <t>万元），兑付农户</t>
    </r>
    <r>
      <rPr>
        <sz val="12"/>
        <color theme="1"/>
        <rFont val="Times New Roman"/>
        <charset val="134"/>
      </rPr>
      <t>818</t>
    </r>
    <r>
      <rPr>
        <sz val="12"/>
        <color theme="1"/>
        <rFont val="宋体"/>
        <charset val="134"/>
      </rPr>
      <t>户，使</t>
    </r>
    <r>
      <rPr>
        <sz val="12"/>
        <color theme="1"/>
        <rFont val="Times New Roman"/>
        <charset val="134"/>
      </rPr>
      <t>441.5155</t>
    </r>
    <r>
      <rPr>
        <sz val="12"/>
        <color theme="1"/>
        <rFont val="宋体"/>
        <charset val="134"/>
      </rPr>
      <t>万元，剩余收缴回来的资金</t>
    </r>
    <r>
      <rPr>
        <sz val="12"/>
        <color theme="1"/>
        <rFont val="Times New Roman"/>
        <charset val="134"/>
      </rPr>
      <t>72.8445</t>
    </r>
    <r>
      <rPr>
        <sz val="12"/>
        <color theme="1"/>
        <rFont val="宋体"/>
        <charset val="134"/>
      </rPr>
      <t>万元</t>
    </r>
  </si>
  <si>
    <t>其它资金</t>
  </si>
  <si>
    <t>其它资金多上缴</t>
  </si>
  <si>
    <t>工业信息化商务科学技术局</t>
  </si>
  <si>
    <t>扶贫车间建设项目</t>
  </si>
  <si>
    <t>项目用其它资金解决，不再实施</t>
  </si>
  <si>
    <t>扶贫办</t>
  </si>
  <si>
    <r>
      <rPr>
        <sz val="12"/>
        <rFont val="Times New Roman"/>
        <charset val="134"/>
      </rPr>
      <t>2016</t>
    </r>
    <r>
      <rPr>
        <sz val="12"/>
        <rFont val="宋体"/>
        <charset val="134"/>
      </rPr>
      <t>年弥兴镇整村推进</t>
    </r>
  </si>
  <si>
    <r>
      <rPr>
        <sz val="12"/>
        <rFont val="Times New Roman"/>
        <charset val="134"/>
      </rPr>
      <t>2016</t>
    </r>
    <r>
      <rPr>
        <sz val="12"/>
        <rFont val="宋体"/>
        <charset val="134"/>
      </rPr>
      <t>年新增债券弥兴镇整乡推进结余资金</t>
    </r>
  </si>
  <si>
    <t>2016年“十三五”规划经费</t>
  </si>
  <si>
    <t>结余资金</t>
  </si>
  <si>
    <r>
      <rPr>
        <sz val="12"/>
        <rFont val="Times New Roman"/>
        <charset val="134"/>
      </rPr>
      <t>2016</t>
    </r>
    <r>
      <rPr>
        <sz val="12"/>
        <rFont val="宋体"/>
        <charset val="134"/>
      </rPr>
      <t>年老促会经费</t>
    </r>
  </si>
  <si>
    <r>
      <rPr>
        <sz val="12"/>
        <rFont val="Times New Roman"/>
        <charset val="134"/>
      </rPr>
      <t>2016</t>
    </r>
    <r>
      <rPr>
        <sz val="12"/>
        <rFont val="宋体"/>
        <charset val="134"/>
      </rPr>
      <t>年扶贫工作档案管理费</t>
    </r>
  </si>
  <si>
    <r>
      <rPr>
        <sz val="12"/>
        <rFont val="Times New Roman"/>
        <charset val="134"/>
      </rPr>
      <t>2015</t>
    </r>
    <r>
      <rPr>
        <sz val="12"/>
        <rFont val="宋体"/>
        <charset val="134"/>
      </rPr>
      <t>弥兴镇整乡推进前期费</t>
    </r>
  </si>
  <si>
    <t>项目已实施完成，资金结余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</si>
  <si>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年劳动力转移就业培训</t>
    </r>
  </si>
  <si>
    <t>弥兴镇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</si>
  <si>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年红梅村软籽石榴基地项目</t>
    </r>
  </si>
  <si>
    <r>
      <rPr>
        <sz val="12"/>
        <rFont val="Times New Roman"/>
        <charset val="134"/>
      </rPr>
      <t>石官村易地搬迁（城增村减）建设项目（姚财预〔</t>
    </r>
    <r>
      <rPr>
        <sz val="12"/>
        <rFont val="Times New Roman"/>
        <charset val="134"/>
      </rPr>
      <t>2018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93</t>
    </r>
    <r>
      <rPr>
        <sz val="12"/>
        <rFont val="宋体"/>
        <charset val="134"/>
      </rPr>
      <t>号新增债券转贷资金）</t>
    </r>
  </si>
  <si>
    <t>官屯镇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</si>
  <si>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年爱心水窖缺口资金</t>
    </r>
  </si>
  <si>
    <t>前场镇</t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</si>
  <si>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年爱心水窖缺口资金</t>
    </r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</si>
  <si>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年村集体经济试点项目（徐官坝、大龙口）</t>
    </r>
  </si>
  <si>
    <t>审计上缴其它资金</t>
  </si>
  <si>
    <t>太平镇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</si>
  <si>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年河长制经费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</si>
</sst>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0000_ "/>
    <numFmt numFmtId="178" formatCode="0.00_ "/>
    <numFmt numFmtId="179" formatCode="0.00;[Red]0.00"/>
    <numFmt numFmtId="180" formatCode="0.0000_ "/>
  </numFmts>
  <fonts count="4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name val="方正黑体简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1"/>
      <name val="方正黑体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Times New Roman"/>
      <charset val="0"/>
    </font>
    <font>
      <sz val="12"/>
      <name val="Times New Roman"/>
      <charset val="0"/>
    </font>
    <font>
      <sz val="11"/>
      <color theme="1"/>
      <name val="Times New Roman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32" fillId="12" borderId="4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49" applyNumberFormat="1" applyFont="1" applyFill="1" applyAlignment="1" applyProtection="1">
      <alignment horizontal="center" vertical="center"/>
      <protection locked="0"/>
    </xf>
    <xf numFmtId="0" fontId="5" fillId="0" borderId="0" xfId="49" applyNumberFormat="1" applyFont="1" applyFill="1" applyAlignment="1" applyProtection="1">
      <alignment horizontal="center" vertical="center"/>
      <protection locked="0"/>
    </xf>
    <xf numFmtId="177" fontId="5" fillId="0" borderId="0" xfId="49" applyNumberFormat="1" applyFont="1" applyFill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 shrinkToFit="1"/>
    </xf>
    <xf numFmtId="0" fontId="10" fillId="0" borderId="1" xfId="49" applyNumberFormat="1" applyFont="1" applyFill="1" applyBorder="1" applyAlignment="1" applyProtection="1">
      <alignment horizontal="center" vertical="center" wrapText="1" shrinkToFi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 applyProtection="1">
      <alignment horizontal="center" vertical="center" wrapText="1" shrinkToFit="1"/>
    </xf>
    <xf numFmtId="0" fontId="10" fillId="0" borderId="3" xfId="49" applyNumberFormat="1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justify" vertical="center"/>
    </xf>
    <xf numFmtId="180" fontId="13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楚雄州2006年度第一批扶贫重点村项目投资计划表(6个村)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pane ySplit="5" topLeftCell="A6" activePane="bottomLeft" state="frozen"/>
      <selection/>
      <selection pane="bottomLeft" activeCell="J13" sqref="J13"/>
    </sheetView>
  </sheetViews>
  <sheetFormatPr defaultColWidth="9" defaultRowHeight="13.75"/>
  <cols>
    <col min="1" max="1" width="4.21818181818182" customWidth="1"/>
    <col min="2" max="2" width="9.15454545454545" customWidth="1"/>
    <col min="3" max="3" width="17.3727272727273" customWidth="1"/>
    <col min="4" max="4" width="7.44545454545455" customWidth="1"/>
    <col min="5" max="5" width="7.5" customWidth="1"/>
    <col min="6" max="6" width="15.0090909090909" customWidth="1"/>
    <col min="7" max="7" width="12.7545454545455" style="16" customWidth="1"/>
    <col min="8" max="8" width="12" style="16" customWidth="1"/>
    <col min="9" max="9" width="12.7363636363636" style="16" customWidth="1"/>
    <col min="10" max="10" width="12.0181818181818" style="16" customWidth="1"/>
    <col min="11" max="11" width="9.78181818181818" customWidth="1"/>
    <col min="12" max="12" width="9.51818181818182" customWidth="1"/>
    <col min="13" max="13" width="7.5" customWidth="1"/>
    <col min="15" max="15" width="11.7818181818182"/>
    <col min="16" max="16" width="11.5"/>
  </cols>
  <sheetData>
    <row r="1" ht="15.25" spans="1:13">
      <c r="A1" s="17" t="s">
        <v>0</v>
      </c>
      <c r="B1" s="17"/>
      <c r="C1" s="17"/>
      <c r="D1" s="17"/>
      <c r="E1" s="17"/>
      <c r="F1" s="17"/>
      <c r="G1" s="18"/>
      <c r="H1" s="18"/>
      <c r="I1" s="18"/>
      <c r="J1" s="18"/>
      <c r="K1" s="17"/>
      <c r="L1" s="17"/>
      <c r="M1" s="17"/>
    </row>
    <row r="2" ht="26" spans="1:1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3" customHeight="1" spans="1:13">
      <c r="A3" s="20" t="s">
        <v>2</v>
      </c>
      <c r="B3" s="21"/>
      <c r="C3" s="21"/>
      <c r="D3" s="21"/>
      <c r="E3" s="21"/>
      <c r="F3" s="21"/>
      <c r="G3" s="22"/>
      <c r="H3" s="22"/>
      <c r="I3" s="22"/>
      <c r="J3" s="22"/>
      <c r="K3" s="21"/>
      <c r="L3" s="21"/>
      <c r="M3" s="21"/>
    </row>
    <row r="4" spans="1:13">
      <c r="A4" s="23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3" t="s">
        <v>8</v>
      </c>
      <c r="G4" s="24" t="s">
        <v>9</v>
      </c>
      <c r="H4" s="24" t="s">
        <v>10</v>
      </c>
      <c r="I4" s="46" t="s">
        <v>11</v>
      </c>
      <c r="J4" s="47"/>
      <c r="K4" s="48" t="s">
        <v>12</v>
      </c>
      <c r="L4" s="48" t="s">
        <v>13</v>
      </c>
      <c r="M4" s="23" t="s">
        <v>14</v>
      </c>
    </row>
    <row r="5" ht="27.5" spans="1:13">
      <c r="A5" s="23"/>
      <c r="B5" s="23"/>
      <c r="C5" s="23"/>
      <c r="D5" s="23"/>
      <c r="E5" s="23"/>
      <c r="F5" s="23"/>
      <c r="G5" s="24"/>
      <c r="H5" s="24"/>
      <c r="I5" s="24" t="s">
        <v>15</v>
      </c>
      <c r="J5" s="24" t="s">
        <v>16</v>
      </c>
      <c r="K5" s="48"/>
      <c r="L5" s="48"/>
      <c r="M5" s="23"/>
    </row>
    <row r="6" ht="26" customHeight="1" spans="1:13">
      <c r="A6" s="25" t="s">
        <v>17</v>
      </c>
      <c r="B6" s="26"/>
      <c r="C6" s="27"/>
      <c r="D6" s="27"/>
      <c r="E6" s="27"/>
      <c r="F6" s="27"/>
      <c r="G6" s="28">
        <f>G9+G11+G14+G16+G19+G21+G23+G25</f>
        <v>559.217394</v>
      </c>
      <c r="H6" s="28">
        <f>H9+H11+H14+H16+H19+H21+H23+H25</f>
        <v>559.217394</v>
      </c>
      <c r="I6" s="28">
        <f>I9+I11+I14+I16+I19+I21+I23+I25</f>
        <v>472.231974</v>
      </c>
      <c r="J6" s="28">
        <f>J9+J11+J14+J16+J19+J21+J23+J25</f>
        <v>86.98542</v>
      </c>
      <c r="K6" s="49"/>
      <c r="L6" s="49"/>
      <c r="M6" s="27"/>
    </row>
    <row r="7" ht="45" customHeight="1" spans="1:13">
      <c r="A7" s="29">
        <v>1</v>
      </c>
      <c r="B7" s="30" t="s">
        <v>18</v>
      </c>
      <c r="C7" s="31" t="s">
        <v>19</v>
      </c>
      <c r="D7" s="32" t="s">
        <v>20</v>
      </c>
      <c r="E7" s="33" t="s">
        <v>21</v>
      </c>
      <c r="F7" s="34" t="s">
        <v>22</v>
      </c>
      <c r="G7" s="35">
        <v>200</v>
      </c>
      <c r="H7" s="35">
        <f>SUM(I7:J7)</f>
        <v>200</v>
      </c>
      <c r="I7" s="35">
        <v>200</v>
      </c>
      <c r="J7" s="35"/>
      <c r="K7" s="50" t="s">
        <v>23</v>
      </c>
      <c r="L7" s="50" t="s">
        <v>23</v>
      </c>
      <c r="M7" s="42"/>
    </row>
    <row r="8" ht="45" customHeight="1" spans="1:13">
      <c r="A8" s="29">
        <v>2</v>
      </c>
      <c r="B8" s="30" t="s">
        <v>24</v>
      </c>
      <c r="C8" s="31" t="s">
        <v>25</v>
      </c>
      <c r="D8" s="32" t="s">
        <v>20</v>
      </c>
      <c r="E8" s="33" t="s">
        <v>26</v>
      </c>
      <c r="F8" s="36" t="s">
        <v>27</v>
      </c>
      <c r="G8" s="37">
        <v>156.531974</v>
      </c>
      <c r="H8" s="37">
        <f>SUM(I8:J8)</f>
        <v>156.531974</v>
      </c>
      <c r="I8" s="37">
        <v>156.531974</v>
      </c>
      <c r="J8" s="51"/>
      <c r="K8" s="50" t="s">
        <v>23</v>
      </c>
      <c r="L8" s="50" t="s">
        <v>23</v>
      </c>
      <c r="M8" s="42"/>
    </row>
    <row r="9" ht="26" customHeight="1" spans="1:13">
      <c r="A9" s="38" t="s">
        <v>28</v>
      </c>
      <c r="B9" s="39"/>
      <c r="C9" s="31"/>
      <c r="D9" s="32"/>
      <c r="E9" s="33"/>
      <c r="F9" s="36"/>
      <c r="G9" s="37">
        <f>SUM(G7:G8)</f>
        <v>356.531974</v>
      </c>
      <c r="H9" s="37">
        <f>SUM(H7:H8)</f>
        <v>356.531974</v>
      </c>
      <c r="I9" s="37">
        <f>SUM(I7:I8)</f>
        <v>356.531974</v>
      </c>
      <c r="J9" s="51"/>
      <c r="K9" s="43"/>
      <c r="L9" s="43"/>
      <c r="M9" s="42"/>
    </row>
    <row r="10" ht="45" customHeight="1" spans="1:13">
      <c r="A10" s="29">
        <v>3</v>
      </c>
      <c r="B10" s="30" t="s">
        <v>29</v>
      </c>
      <c r="C10" s="31" t="s">
        <v>30</v>
      </c>
      <c r="D10" s="32"/>
      <c r="E10" s="33" t="s">
        <v>29</v>
      </c>
      <c r="F10" s="31" t="s">
        <v>31</v>
      </c>
      <c r="G10" s="35">
        <v>15.7</v>
      </c>
      <c r="H10" s="35">
        <f>SUM(I10:J10)</f>
        <v>15.7</v>
      </c>
      <c r="I10" s="35">
        <v>15.7</v>
      </c>
      <c r="J10" s="35"/>
      <c r="K10" s="41" t="s">
        <v>32</v>
      </c>
      <c r="L10" s="41" t="s">
        <v>32</v>
      </c>
      <c r="M10" s="42"/>
    </row>
    <row r="11" ht="26" customHeight="1" spans="1:13">
      <c r="A11" s="38" t="s">
        <v>28</v>
      </c>
      <c r="B11" s="39"/>
      <c r="C11" s="31"/>
      <c r="D11" s="32"/>
      <c r="E11" s="33"/>
      <c r="F11" s="31"/>
      <c r="G11" s="35">
        <f>G10</f>
        <v>15.7</v>
      </c>
      <c r="H11" s="35">
        <f>H10</f>
        <v>15.7</v>
      </c>
      <c r="I11" s="35">
        <f>I10</f>
        <v>15.7</v>
      </c>
      <c r="J11" s="35"/>
      <c r="K11" s="41"/>
      <c r="L11" s="41"/>
      <c r="M11" s="42"/>
    </row>
    <row r="12" ht="65" customHeight="1" spans="1:13">
      <c r="A12" s="29">
        <v>4</v>
      </c>
      <c r="B12" s="30" t="s">
        <v>24</v>
      </c>
      <c r="C12" s="40" t="s">
        <v>33</v>
      </c>
      <c r="D12" s="32" t="s">
        <v>20</v>
      </c>
      <c r="E12" s="33" t="s">
        <v>34</v>
      </c>
      <c r="F12" s="31" t="s">
        <v>35</v>
      </c>
      <c r="G12" s="35">
        <v>100</v>
      </c>
      <c r="H12" s="35">
        <f>SUM(I12:J12)</f>
        <v>100</v>
      </c>
      <c r="I12" s="35">
        <v>100</v>
      </c>
      <c r="J12" s="35"/>
      <c r="K12" s="41" t="s">
        <v>36</v>
      </c>
      <c r="L12" s="41" t="s">
        <v>36</v>
      </c>
      <c r="M12" s="42"/>
    </row>
    <row r="13" ht="45" customHeight="1" spans="1:13">
      <c r="A13" s="29">
        <v>5</v>
      </c>
      <c r="B13" s="41" t="s">
        <v>37</v>
      </c>
      <c r="C13" s="41" t="s">
        <v>38</v>
      </c>
      <c r="D13" s="42"/>
      <c r="E13" s="43" t="s">
        <v>29</v>
      </c>
      <c r="F13" s="41" t="s">
        <v>39</v>
      </c>
      <c r="G13" s="44">
        <f>H13</f>
        <v>20</v>
      </c>
      <c r="H13" s="35">
        <f>SUM(I13:J13)</f>
        <v>20</v>
      </c>
      <c r="I13" s="9"/>
      <c r="J13" s="9">
        <v>20</v>
      </c>
      <c r="K13" s="41" t="s">
        <v>36</v>
      </c>
      <c r="L13" s="41" t="s">
        <v>36</v>
      </c>
      <c r="M13" s="42"/>
    </row>
    <row r="14" ht="26" customHeight="1" spans="1:13">
      <c r="A14" s="38" t="s">
        <v>28</v>
      </c>
      <c r="B14" s="39"/>
      <c r="C14" s="41"/>
      <c r="D14" s="42"/>
      <c r="E14" s="43"/>
      <c r="F14" s="41"/>
      <c r="G14" s="44">
        <f>G12+G13</f>
        <v>120</v>
      </c>
      <c r="H14" s="44">
        <f>H12+H13</f>
        <v>120</v>
      </c>
      <c r="I14" s="44">
        <f>I12+I13</f>
        <v>100</v>
      </c>
      <c r="J14" s="44">
        <f>J12+J13</f>
        <v>20</v>
      </c>
      <c r="K14" s="41"/>
      <c r="L14" s="41"/>
      <c r="M14" s="42"/>
    </row>
    <row r="15" ht="45" customHeight="1" spans="1:13">
      <c r="A15" s="29">
        <v>6</v>
      </c>
      <c r="B15" s="41" t="s">
        <v>40</v>
      </c>
      <c r="C15" s="41" t="s">
        <v>38</v>
      </c>
      <c r="D15" s="42"/>
      <c r="E15" s="43"/>
      <c r="F15" s="41" t="s">
        <v>41</v>
      </c>
      <c r="G15" s="44">
        <f>H15</f>
        <v>7</v>
      </c>
      <c r="H15" s="35">
        <f>SUM(I15:J15)</f>
        <v>7</v>
      </c>
      <c r="I15" s="9"/>
      <c r="J15" s="9">
        <v>7</v>
      </c>
      <c r="K15" s="41" t="s">
        <v>40</v>
      </c>
      <c r="L15" s="41" t="s">
        <v>40</v>
      </c>
      <c r="M15" s="42"/>
    </row>
    <row r="16" ht="26" customHeight="1" spans="1:13">
      <c r="A16" s="38" t="s">
        <v>28</v>
      </c>
      <c r="B16" s="39"/>
      <c r="C16" s="41"/>
      <c r="D16" s="42"/>
      <c r="E16" s="43"/>
      <c r="F16" s="41"/>
      <c r="G16" s="44">
        <f>G15</f>
        <v>7</v>
      </c>
      <c r="H16" s="44">
        <f>H15</f>
        <v>7</v>
      </c>
      <c r="I16" s="44">
        <f>I15</f>
        <v>0</v>
      </c>
      <c r="J16" s="44">
        <f>J15</f>
        <v>7</v>
      </c>
      <c r="K16" s="41"/>
      <c r="L16" s="41"/>
      <c r="M16" s="42"/>
    </row>
    <row r="17" ht="53" customHeight="1" spans="1:13">
      <c r="A17" s="29">
        <v>7</v>
      </c>
      <c r="B17" s="41" t="s">
        <v>42</v>
      </c>
      <c r="C17" s="41" t="s">
        <v>38</v>
      </c>
      <c r="D17" s="42"/>
      <c r="E17" s="43"/>
      <c r="F17" s="41" t="s">
        <v>41</v>
      </c>
      <c r="G17" s="44">
        <f>H17</f>
        <v>15</v>
      </c>
      <c r="H17" s="35">
        <f>SUM(I17:J17)</f>
        <v>15</v>
      </c>
      <c r="I17" s="9"/>
      <c r="J17" s="9">
        <v>15</v>
      </c>
      <c r="K17" s="41" t="s">
        <v>42</v>
      </c>
      <c r="L17" s="41" t="s">
        <v>42</v>
      </c>
      <c r="M17" s="42"/>
    </row>
    <row r="18" ht="45" customHeight="1" spans="1:13">
      <c r="A18" s="29">
        <v>8</v>
      </c>
      <c r="B18" s="41" t="s">
        <v>42</v>
      </c>
      <c r="C18" s="41" t="s">
        <v>38</v>
      </c>
      <c r="D18" s="42"/>
      <c r="E18" s="43"/>
      <c r="F18" s="41" t="s">
        <v>43</v>
      </c>
      <c r="G18" s="45">
        <f>H18</f>
        <v>3.98542</v>
      </c>
      <c r="H18" s="37">
        <f>SUM(I18:J18)</f>
        <v>3.98542</v>
      </c>
      <c r="I18" s="52"/>
      <c r="J18" s="52">
        <v>3.98542</v>
      </c>
      <c r="K18" s="43" t="s">
        <v>42</v>
      </c>
      <c r="L18" s="41" t="s">
        <v>42</v>
      </c>
      <c r="M18" s="42"/>
    </row>
    <row r="19" ht="26" customHeight="1" spans="1:13">
      <c r="A19" s="38" t="s">
        <v>28</v>
      </c>
      <c r="B19" s="39"/>
      <c r="C19" s="41"/>
      <c r="D19" s="42"/>
      <c r="E19" s="43"/>
      <c r="F19" s="41"/>
      <c r="G19" s="45">
        <f>G17+G18</f>
        <v>18.98542</v>
      </c>
      <c r="H19" s="45">
        <f>H17+H18</f>
        <v>18.98542</v>
      </c>
      <c r="I19" s="44">
        <f>I17+I18</f>
        <v>0</v>
      </c>
      <c r="J19" s="45">
        <f>J17+J18</f>
        <v>18.98542</v>
      </c>
      <c r="K19" s="43"/>
      <c r="L19" s="41"/>
      <c r="M19" s="42"/>
    </row>
    <row r="20" ht="45" customHeight="1" spans="1:13">
      <c r="A20" s="29">
        <v>9</v>
      </c>
      <c r="B20" s="41" t="s">
        <v>44</v>
      </c>
      <c r="C20" s="41" t="s">
        <v>38</v>
      </c>
      <c r="D20" s="42"/>
      <c r="E20" s="43"/>
      <c r="F20" s="43" t="s">
        <v>39</v>
      </c>
      <c r="G20" s="44">
        <f>H20</f>
        <v>10</v>
      </c>
      <c r="H20" s="35">
        <f>SUM(I20:J20)</f>
        <v>10</v>
      </c>
      <c r="I20" s="9"/>
      <c r="J20" s="9">
        <v>10</v>
      </c>
      <c r="K20" s="41" t="s">
        <v>44</v>
      </c>
      <c r="L20" s="41" t="s">
        <v>44</v>
      </c>
      <c r="M20" s="42"/>
    </row>
    <row r="21" ht="26" customHeight="1" spans="1:13">
      <c r="A21" s="38" t="s">
        <v>28</v>
      </c>
      <c r="B21" s="39"/>
      <c r="C21" s="41"/>
      <c r="D21" s="42"/>
      <c r="E21" s="43"/>
      <c r="F21" s="43"/>
      <c r="G21" s="44">
        <f>G20</f>
        <v>10</v>
      </c>
      <c r="H21" s="44">
        <f>H20</f>
        <v>10</v>
      </c>
      <c r="I21" s="44">
        <f>I20</f>
        <v>0</v>
      </c>
      <c r="J21" s="44">
        <f>J20</f>
        <v>10</v>
      </c>
      <c r="K21" s="41"/>
      <c r="L21" s="41"/>
      <c r="M21" s="42"/>
    </row>
    <row r="22" ht="45" customHeight="1" spans="1:13">
      <c r="A22" s="29">
        <v>10</v>
      </c>
      <c r="B22" s="41" t="s">
        <v>23</v>
      </c>
      <c r="C22" s="41" t="s">
        <v>38</v>
      </c>
      <c r="D22" s="42"/>
      <c r="E22" s="43"/>
      <c r="F22" s="41" t="s">
        <v>45</v>
      </c>
      <c r="G22" s="44">
        <f>H22</f>
        <v>11</v>
      </c>
      <c r="H22" s="35">
        <f>SUM(I22:J22)</f>
        <v>11</v>
      </c>
      <c r="I22" s="9"/>
      <c r="J22" s="9">
        <v>11</v>
      </c>
      <c r="K22" s="41" t="s">
        <v>23</v>
      </c>
      <c r="L22" s="43" t="s">
        <v>23</v>
      </c>
      <c r="M22" s="42"/>
    </row>
    <row r="23" ht="26" customHeight="1" spans="1:13">
      <c r="A23" s="38" t="s">
        <v>28</v>
      </c>
      <c r="B23" s="39"/>
      <c r="C23" s="41"/>
      <c r="D23" s="42"/>
      <c r="E23" s="43"/>
      <c r="F23" s="41"/>
      <c r="G23" s="44">
        <f>G22</f>
        <v>11</v>
      </c>
      <c r="H23" s="44">
        <f>H22</f>
        <v>11</v>
      </c>
      <c r="I23" s="44">
        <f>I22</f>
        <v>0</v>
      </c>
      <c r="J23" s="44">
        <f>J22</f>
        <v>11</v>
      </c>
      <c r="K23" s="43"/>
      <c r="L23" s="43"/>
      <c r="M23" s="42"/>
    </row>
    <row r="24" ht="45" customHeight="1" spans="1:13">
      <c r="A24" s="29">
        <v>11</v>
      </c>
      <c r="B24" s="41" t="s">
        <v>46</v>
      </c>
      <c r="C24" s="41" t="s">
        <v>38</v>
      </c>
      <c r="D24" s="42"/>
      <c r="E24" s="43"/>
      <c r="F24" s="41" t="s">
        <v>45</v>
      </c>
      <c r="G24" s="44">
        <f>H24</f>
        <v>20</v>
      </c>
      <c r="H24" s="35">
        <f>SUM(I24:J24)</f>
        <v>20</v>
      </c>
      <c r="I24" s="9"/>
      <c r="J24" s="9">
        <v>20</v>
      </c>
      <c r="K24" s="41" t="s">
        <v>46</v>
      </c>
      <c r="L24" s="41" t="s">
        <v>46</v>
      </c>
      <c r="M24" s="42"/>
    </row>
    <row r="25" ht="26" customHeight="1" spans="1:13">
      <c r="A25" s="38" t="s">
        <v>28</v>
      </c>
      <c r="B25" s="39"/>
      <c r="C25" s="29"/>
      <c r="D25" s="42"/>
      <c r="E25" s="27"/>
      <c r="F25" s="42"/>
      <c r="G25" s="44">
        <f>G24</f>
        <v>20</v>
      </c>
      <c r="H25" s="44">
        <f>H24</f>
        <v>20</v>
      </c>
      <c r="I25" s="44">
        <f>I24</f>
        <v>0</v>
      </c>
      <c r="J25" s="44">
        <f>J24</f>
        <v>20</v>
      </c>
      <c r="K25" s="53"/>
      <c r="L25" s="53"/>
      <c r="M25" s="42"/>
    </row>
  </sheetData>
  <mergeCells count="23">
    <mergeCell ref="A2:M2"/>
    <mergeCell ref="A3:M3"/>
    <mergeCell ref="I4:J4"/>
    <mergeCell ref="A6:B6"/>
    <mergeCell ref="A9:B9"/>
    <mergeCell ref="A11:B11"/>
    <mergeCell ref="A14:B14"/>
    <mergeCell ref="A16:B16"/>
    <mergeCell ref="A19:B19"/>
    <mergeCell ref="A21:B21"/>
    <mergeCell ref="A23:B23"/>
    <mergeCell ref="A25:B25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</mergeCells>
  <pageMargins left="0.55" right="0.590277777777778" top="0.511805555555556" bottom="0.629166666666667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27" workbookViewId="0">
      <selection activeCell="A1" sqref="A1:G4"/>
    </sheetView>
  </sheetViews>
  <sheetFormatPr defaultColWidth="9" defaultRowHeight="14" outlineLevelCol="7"/>
  <cols>
    <col min="1" max="1" width="6.06363636363636" style="1" customWidth="1"/>
    <col min="2" max="2" width="15.1272727272727" style="1" customWidth="1"/>
    <col min="3" max="3" width="31.4727272727273" style="1" customWidth="1"/>
    <col min="4" max="4" width="15.1272727272727" style="1" customWidth="1"/>
    <col min="5" max="5" width="13.7818181818182" style="1" customWidth="1"/>
    <col min="6" max="6" width="12.6909090909091" style="1" customWidth="1"/>
    <col min="7" max="7" width="43.8818181818182" style="1" customWidth="1"/>
    <col min="8" max="8" width="10.6636363636364" style="2" hidden="1" customWidth="1"/>
    <col min="9" max="10" width="10.6636363636364" style="1"/>
    <col min="11" max="11" width="9.66363636363636" style="1"/>
    <col min="12" max="34" width="9" style="1"/>
    <col min="35" max="16384" width="24.2545454545455" style="1"/>
  </cols>
  <sheetData>
    <row r="1" s="1" customFormat="1" spans="1:8">
      <c r="A1" s="3" t="s">
        <v>47</v>
      </c>
      <c r="B1" s="4"/>
      <c r="C1" s="4"/>
      <c r="D1" s="4"/>
      <c r="E1" s="4"/>
      <c r="F1" s="4"/>
      <c r="G1" s="4"/>
      <c r="H1" s="2"/>
    </row>
    <row r="2" s="1" customFormat="1" ht="6" customHeight="1" spans="1:8">
      <c r="A2" s="4"/>
      <c r="B2" s="4"/>
      <c r="C2" s="4"/>
      <c r="D2" s="4"/>
      <c r="E2" s="4"/>
      <c r="F2" s="4"/>
      <c r="G2" s="4"/>
      <c r="H2" s="2"/>
    </row>
    <row r="3" s="1" customFormat="1" hidden="1" spans="1:8">
      <c r="A3" s="4"/>
      <c r="B3" s="4"/>
      <c r="C3" s="4"/>
      <c r="D3" s="4"/>
      <c r="E3" s="4"/>
      <c r="F3" s="4"/>
      <c r="G3" s="4"/>
      <c r="H3" s="2"/>
    </row>
    <row r="4" s="1" customFormat="1" ht="9" customHeight="1" spans="1:8">
      <c r="A4" s="4"/>
      <c r="B4" s="4"/>
      <c r="C4" s="4"/>
      <c r="D4" s="4"/>
      <c r="E4" s="4"/>
      <c r="F4" s="4"/>
      <c r="G4" s="4"/>
      <c r="H4" s="2"/>
    </row>
    <row r="5" s="1" customFormat="1" ht="30" customHeight="1" spans="1:8">
      <c r="A5" s="5" t="s">
        <v>3</v>
      </c>
      <c r="B5" s="5" t="s">
        <v>48</v>
      </c>
      <c r="C5" s="5" t="s">
        <v>5</v>
      </c>
      <c r="D5" s="6" t="s">
        <v>49</v>
      </c>
      <c r="E5" s="6"/>
      <c r="F5" s="6"/>
      <c r="G5" s="5" t="s">
        <v>14</v>
      </c>
      <c r="H5" s="2"/>
    </row>
    <row r="6" s="1" customFormat="1" ht="33" customHeight="1" spans="1:8">
      <c r="A6" s="5"/>
      <c r="B6" s="5"/>
      <c r="C6" s="5"/>
      <c r="D6" s="6" t="s">
        <v>50</v>
      </c>
      <c r="E6" s="6" t="s">
        <v>51</v>
      </c>
      <c r="F6" s="6" t="s">
        <v>52</v>
      </c>
      <c r="G6" s="5"/>
      <c r="H6" s="2"/>
    </row>
    <row r="7" s="1" customFormat="1" ht="41" customHeight="1" spans="1:8">
      <c r="A7" s="7">
        <v>1</v>
      </c>
      <c r="B7" s="8" t="s">
        <v>36</v>
      </c>
      <c r="C7" s="8" t="s">
        <v>53</v>
      </c>
      <c r="D7" s="8">
        <v>105002</v>
      </c>
      <c r="E7" s="8"/>
      <c r="F7" s="8">
        <v>105002</v>
      </c>
      <c r="G7" s="8" t="s">
        <v>54</v>
      </c>
      <c r="H7" s="2">
        <f t="shared" ref="H7:H14" si="0">D7/10000</f>
        <v>10.5002</v>
      </c>
    </row>
    <row r="8" s="1" customFormat="1" ht="43" customHeight="1" spans="1:8">
      <c r="A8" s="7">
        <v>2</v>
      </c>
      <c r="B8" s="8" t="s">
        <v>36</v>
      </c>
      <c r="C8" s="8" t="s">
        <v>55</v>
      </c>
      <c r="D8" s="8">
        <v>2578.73999999999</v>
      </c>
      <c r="E8" s="8"/>
      <c r="F8" s="8">
        <v>2578.74</v>
      </c>
      <c r="G8" s="8" t="s">
        <v>56</v>
      </c>
      <c r="H8" s="2">
        <f t="shared" si="0"/>
        <v>0.257873999999999</v>
      </c>
    </row>
    <row r="9" s="1" customFormat="1" ht="33" customHeight="1" spans="1:8">
      <c r="A9" s="7">
        <v>3</v>
      </c>
      <c r="B9" s="8" t="s">
        <v>36</v>
      </c>
      <c r="C9" s="8" t="s">
        <v>57</v>
      </c>
      <c r="D9" s="8">
        <v>87399.03</v>
      </c>
      <c r="E9" s="8"/>
      <c r="F9" s="8">
        <v>87399.03</v>
      </c>
      <c r="G9" s="8" t="s">
        <v>54</v>
      </c>
      <c r="H9" s="2">
        <f t="shared" si="0"/>
        <v>8.739903</v>
      </c>
    </row>
    <row r="10" s="1" customFormat="1" ht="30" customHeight="1" spans="1:8">
      <c r="A10" s="7">
        <v>4</v>
      </c>
      <c r="B10" s="8" t="s">
        <v>58</v>
      </c>
      <c r="C10" s="8" t="s">
        <v>59</v>
      </c>
      <c r="D10" s="9">
        <v>299800</v>
      </c>
      <c r="E10" s="9"/>
      <c r="F10" s="9">
        <v>299800</v>
      </c>
      <c r="G10" s="8" t="s">
        <v>60</v>
      </c>
      <c r="H10" s="2">
        <f t="shared" si="0"/>
        <v>29.98</v>
      </c>
    </row>
    <row r="11" s="1" customFormat="1" ht="37" customHeight="1" spans="1:8">
      <c r="A11" s="7">
        <v>5</v>
      </c>
      <c r="B11" s="8" t="s">
        <v>58</v>
      </c>
      <c r="C11" s="8" t="s">
        <v>61</v>
      </c>
      <c r="D11" s="9">
        <v>1457.37</v>
      </c>
      <c r="E11" s="9">
        <v>1457.37</v>
      </c>
      <c r="F11" s="10"/>
      <c r="G11" s="8" t="s">
        <v>62</v>
      </c>
      <c r="H11" s="2">
        <f t="shared" si="0"/>
        <v>0.145737</v>
      </c>
    </row>
    <row r="12" s="1" customFormat="1" ht="51" customHeight="1" spans="1:8">
      <c r="A12" s="7">
        <v>6</v>
      </c>
      <c r="B12" s="8" t="s">
        <v>58</v>
      </c>
      <c r="C12" s="8" t="s">
        <v>63</v>
      </c>
      <c r="D12" s="9">
        <v>2500</v>
      </c>
      <c r="E12" s="10"/>
      <c r="F12" s="9">
        <v>2500</v>
      </c>
      <c r="G12" s="8" t="s">
        <v>64</v>
      </c>
      <c r="H12" s="2">
        <f t="shared" si="0"/>
        <v>0.25</v>
      </c>
    </row>
    <row r="13" s="1" customFormat="1" ht="54" customHeight="1" spans="1:8">
      <c r="A13" s="7">
        <v>7</v>
      </c>
      <c r="B13" s="11" t="s">
        <v>65</v>
      </c>
      <c r="C13" s="11" t="s">
        <v>66</v>
      </c>
      <c r="D13" s="8">
        <v>125000</v>
      </c>
      <c r="E13" s="8"/>
      <c r="F13" s="8">
        <v>125000</v>
      </c>
      <c r="G13" s="8" t="s">
        <v>67</v>
      </c>
      <c r="H13" s="2">
        <f t="shared" si="0"/>
        <v>12.5</v>
      </c>
    </row>
    <row r="14" s="1" customFormat="1" ht="75" customHeight="1" spans="1:8">
      <c r="A14" s="7">
        <v>8</v>
      </c>
      <c r="B14" s="11" t="s">
        <v>68</v>
      </c>
      <c r="C14" s="11" t="s">
        <v>69</v>
      </c>
      <c r="D14" s="8">
        <v>2323200</v>
      </c>
      <c r="E14" s="12">
        <v>1381042.5</v>
      </c>
      <c r="F14" s="10"/>
      <c r="G14" s="12" t="s">
        <v>70</v>
      </c>
      <c r="H14" s="2">
        <f t="shared" si="0"/>
        <v>232.32</v>
      </c>
    </row>
    <row r="15" s="1" customFormat="1" ht="60" customHeight="1" spans="1:8">
      <c r="A15" s="7">
        <v>9</v>
      </c>
      <c r="B15" s="11" t="s">
        <v>68</v>
      </c>
      <c r="C15" s="11" t="s">
        <v>71</v>
      </c>
      <c r="D15" s="8"/>
      <c r="E15" s="12">
        <v>728445</v>
      </c>
      <c r="F15" s="8"/>
      <c r="G15" s="12" t="s">
        <v>72</v>
      </c>
      <c r="H15" s="2"/>
    </row>
    <row r="16" s="1" customFormat="1" ht="35" customHeight="1" spans="1:8">
      <c r="A16" s="7">
        <v>10</v>
      </c>
      <c r="B16" s="11" t="s">
        <v>68</v>
      </c>
      <c r="C16" s="13" t="s">
        <v>73</v>
      </c>
      <c r="D16" s="8"/>
      <c r="E16" s="8"/>
      <c r="F16" s="13">
        <v>213712.5</v>
      </c>
      <c r="G16" s="13" t="s">
        <v>74</v>
      </c>
      <c r="H16" s="2"/>
    </row>
    <row r="17" s="1" customFormat="1" ht="43" customHeight="1" spans="1:8">
      <c r="A17" s="7">
        <v>11</v>
      </c>
      <c r="B17" s="8" t="s">
        <v>75</v>
      </c>
      <c r="C17" s="8" t="s">
        <v>76</v>
      </c>
      <c r="D17" s="8">
        <v>1200000</v>
      </c>
      <c r="E17" s="8">
        <v>1200000</v>
      </c>
      <c r="F17" s="8"/>
      <c r="G17" s="8" t="s">
        <v>77</v>
      </c>
      <c r="H17" s="2">
        <f t="shared" ref="H17:H19" si="1">D17/10000</f>
        <v>120</v>
      </c>
    </row>
    <row r="18" s="1" customFormat="1" ht="43" customHeight="1" spans="1:8">
      <c r="A18" s="7">
        <v>12</v>
      </c>
      <c r="B18" s="8" t="s">
        <v>75</v>
      </c>
      <c r="C18" s="8" t="s">
        <v>76</v>
      </c>
      <c r="D18" s="8">
        <v>1000000</v>
      </c>
      <c r="E18" s="8">
        <v>1000000</v>
      </c>
      <c r="F18" s="8"/>
      <c r="G18" s="8" t="s">
        <v>77</v>
      </c>
      <c r="H18" s="2">
        <f t="shared" si="1"/>
        <v>100</v>
      </c>
    </row>
    <row r="19" s="1" customFormat="1" ht="31" customHeight="1" spans="1:8">
      <c r="A19" s="7">
        <v>13</v>
      </c>
      <c r="B19" s="11" t="s">
        <v>78</v>
      </c>
      <c r="C19" s="11" t="s">
        <v>79</v>
      </c>
      <c r="D19" s="8">
        <v>168621.37</v>
      </c>
      <c r="E19" s="8">
        <v>168621.37</v>
      </c>
      <c r="F19" s="8"/>
      <c r="G19" s="8" t="s">
        <v>80</v>
      </c>
      <c r="H19" s="2">
        <f t="shared" si="1"/>
        <v>16.862137</v>
      </c>
    </row>
    <row r="20" s="1" customFormat="1" ht="31" customHeight="1" spans="1:8">
      <c r="A20" s="7">
        <v>14</v>
      </c>
      <c r="B20" s="8" t="s">
        <v>78</v>
      </c>
      <c r="C20" s="8" t="s">
        <v>81</v>
      </c>
      <c r="D20" s="8">
        <v>1179</v>
      </c>
      <c r="E20" s="8">
        <v>1179</v>
      </c>
      <c r="F20" s="8"/>
      <c r="G20" s="8" t="s">
        <v>82</v>
      </c>
      <c r="H20" s="2"/>
    </row>
    <row r="21" s="1" customFormat="1" ht="31" customHeight="1" spans="1:8">
      <c r="A21" s="7">
        <v>15</v>
      </c>
      <c r="B21" s="8" t="s">
        <v>78</v>
      </c>
      <c r="C21" s="8" t="s">
        <v>83</v>
      </c>
      <c r="D21" s="8">
        <v>14040</v>
      </c>
      <c r="E21" s="8">
        <v>14040</v>
      </c>
      <c r="F21" s="8"/>
      <c r="G21" s="8" t="s">
        <v>82</v>
      </c>
      <c r="H21" s="2"/>
    </row>
    <row r="22" s="1" customFormat="1" ht="31" customHeight="1" spans="1:8">
      <c r="A22" s="7">
        <v>16</v>
      </c>
      <c r="B22" s="8" t="s">
        <v>78</v>
      </c>
      <c r="C22" s="8" t="s">
        <v>84</v>
      </c>
      <c r="D22" s="8">
        <v>85.7</v>
      </c>
      <c r="E22" s="8">
        <v>85.7</v>
      </c>
      <c r="F22" s="8"/>
      <c r="G22" s="8" t="s">
        <v>82</v>
      </c>
      <c r="H22" s="2"/>
    </row>
    <row r="23" s="1" customFormat="1" ht="31" customHeight="1" spans="1:8">
      <c r="A23" s="7">
        <v>17</v>
      </c>
      <c r="B23" s="8" t="s">
        <v>78</v>
      </c>
      <c r="C23" s="8" t="s">
        <v>85</v>
      </c>
      <c r="D23" s="8">
        <v>40000</v>
      </c>
      <c r="E23" s="8">
        <v>40000</v>
      </c>
      <c r="F23" s="8"/>
      <c r="G23" s="8" t="s">
        <v>86</v>
      </c>
      <c r="H23" s="2"/>
    </row>
    <row r="24" s="1" customFormat="1" ht="31" customHeight="1" spans="1:8">
      <c r="A24" s="7">
        <v>18</v>
      </c>
      <c r="B24" s="8" t="s">
        <v>78</v>
      </c>
      <c r="C24" s="8" t="s">
        <v>87</v>
      </c>
      <c r="D24" s="8">
        <v>68067</v>
      </c>
      <c r="E24" s="8">
        <v>68067</v>
      </c>
      <c r="F24" s="8"/>
      <c r="G24" s="8" t="s">
        <v>86</v>
      </c>
      <c r="H24" s="2">
        <f t="shared" ref="H24:H29" si="2">D24/10000</f>
        <v>6.8067</v>
      </c>
    </row>
    <row r="25" s="1" customFormat="1" ht="31" customHeight="1" spans="1:8">
      <c r="A25" s="7">
        <v>19</v>
      </c>
      <c r="B25" s="8" t="s">
        <v>88</v>
      </c>
      <c r="C25" s="8" t="s">
        <v>89</v>
      </c>
      <c r="D25" s="8">
        <v>65722.8</v>
      </c>
      <c r="E25" s="8">
        <v>65722.8</v>
      </c>
      <c r="F25" s="8"/>
      <c r="G25" s="8" t="s">
        <v>86</v>
      </c>
      <c r="H25" s="2">
        <f t="shared" si="2"/>
        <v>6.57228</v>
      </c>
    </row>
    <row r="26" s="1" customFormat="1" ht="60" customHeight="1" spans="1:8">
      <c r="A26" s="7">
        <v>20</v>
      </c>
      <c r="B26" s="11" t="s">
        <v>88</v>
      </c>
      <c r="C26" s="11" t="s">
        <v>90</v>
      </c>
      <c r="D26" s="8">
        <v>53659</v>
      </c>
      <c r="E26" s="8">
        <v>53659</v>
      </c>
      <c r="F26" s="10"/>
      <c r="G26" s="8" t="s">
        <v>86</v>
      </c>
      <c r="H26" s="2">
        <f t="shared" si="2"/>
        <v>5.3659</v>
      </c>
    </row>
    <row r="27" s="1" customFormat="1" ht="31" customHeight="1" spans="1:8">
      <c r="A27" s="7">
        <v>21</v>
      </c>
      <c r="B27" s="8" t="s">
        <v>91</v>
      </c>
      <c r="C27" s="8" t="s">
        <v>92</v>
      </c>
      <c r="D27" s="8">
        <v>90.25</v>
      </c>
      <c r="E27" s="10"/>
      <c r="F27" s="8">
        <v>90.25</v>
      </c>
      <c r="G27" s="8" t="s">
        <v>86</v>
      </c>
      <c r="H27" s="2">
        <f t="shared" si="2"/>
        <v>0.009025</v>
      </c>
    </row>
    <row r="28" s="1" customFormat="1" ht="31" customHeight="1" spans="1:8">
      <c r="A28" s="7">
        <v>22</v>
      </c>
      <c r="B28" s="8" t="s">
        <v>93</v>
      </c>
      <c r="C28" s="8" t="s">
        <v>94</v>
      </c>
      <c r="D28" s="8">
        <v>2500</v>
      </c>
      <c r="E28" s="10"/>
      <c r="F28" s="8">
        <v>2500</v>
      </c>
      <c r="G28" s="8" t="s">
        <v>86</v>
      </c>
      <c r="H28" s="2">
        <f t="shared" si="2"/>
        <v>0.25</v>
      </c>
    </row>
    <row r="29" s="1" customFormat="1" ht="43" customHeight="1" spans="1:8">
      <c r="A29" s="7">
        <v>23</v>
      </c>
      <c r="B29" s="8" t="s">
        <v>24</v>
      </c>
      <c r="C29" s="8" t="s">
        <v>95</v>
      </c>
      <c r="D29" s="8">
        <v>5043.68</v>
      </c>
      <c r="E29" s="8"/>
      <c r="F29" s="8">
        <v>5043.68</v>
      </c>
      <c r="G29" s="8" t="s">
        <v>86</v>
      </c>
      <c r="H29" s="2">
        <f t="shared" si="2"/>
        <v>0.504368</v>
      </c>
    </row>
    <row r="30" s="1" customFormat="1" ht="31" customHeight="1" spans="1:8">
      <c r="A30" s="7">
        <v>24</v>
      </c>
      <c r="B30" s="8" t="s">
        <v>24</v>
      </c>
      <c r="C30" s="8" t="s">
        <v>92</v>
      </c>
      <c r="D30" s="8">
        <v>24400</v>
      </c>
      <c r="E30" s="10"/>
      <c r="F30" s="8">
        <v>24400</v>
      </c>
      <c r="G30" s="8"/>
      <c r="H30" s="2"/>
    </row>
    <row r="31" s="1" customFormat="1" ht="31" customHeight="1" spans="1:8">
      <c r="A31" s="7">
        <v>25</v>
      </c>
      <c r="B31" s="8" t="s">
        <v>24</v>
      </c>
      <c r="C31" s="8" t="s">
        <v>96</v>
      </c>
      <c r="D31" s="8">
        <v>1328</v>
      </c>
      <c r="E31" s="8"/>
      <c r="F31" s="8">
        <v>1328</v>
      </c>
      <c r="G31" s="8"/>
      <c r="H31" s="2"/>
    </row>
    <row r="32" s="1" customFormat="1" ht="31" customHeight="1" spans="1:8">
      <c r="A32" s="7">
        <v>26</v>
      </c>
      <c r="B32" s="8" t="s">
        <v>18</v>
      </c>
      <c r="C32" s="8" t="s">
        <v>92</v>
      </c>
      <c r="D32" s="8">
        <v>100</v>
      </c>
      <c r="E32" s="10"/>
      <c r="F32" s="8">
        <v>100</v>
      </c>
      <c r="G32" s="8" t="s">
        <v>86</v>
      </c>
      <c r="H32" s="2">
        <f t="shared" ref="H32:H34" si="3">D32/10000</f>
        <v>0.01</v>
      </c>
    </row>
    <row r="33" s="1" customFormat="1" ht="31" customHeight="1" spans="1:8">
      <c r="A33" s="7">
        <v>27</v>
      </c>
      <c r="B33" s="8" t="s">
        <v>97</v>
      </c>
      <c r="C33" s="8" t="s">
        <v>92</v>
      </c>
      <c r="D33" s="8">
        <v>100</v>
      </c>
      <c r="E33" s="10"/>
      <c r="F33" s="8">
        <v>100</v>
      </c>
      <c r="G33" s="8" t="s">
        <v>86</v>
      </c>
      <c r="H33" s="2">
        <f t="shared" si="3"/>
        <v>0.01</v>
      </c>
    </row>
    <row r="34" s="1" customFormat="1" ht="31" customHeight="1" spans="1:8">
      <c r="A34" s="7">
        <v>28</v>
      </c>
      <c r="B34" s="8" t="s">
        <v>97</v>
      </c>
      <c r="C34" s="8" t="s">
        <v>98</v>
      </c>
      <c r="D34" s="8">
        <v>300</v>
      </c>
      <c r="E34" s="8"/>
      <c r="F34" s="8">
        <v>300</v>
      </c>
      <c r="G34" s="8" t="s">
        <v>86</v>
      </c>
      <c r="H34" s="2">
        <f t="shared" si="3"/>
        <v>0.03</v>
      </c>
    </row>
    <row r="35" s="1" customFormat="1" ht="31" customHeight="1" spans="1:8">
      <c r="A35" s="7"/>
      <c r="B35" s="13" t="s">
        <v>50</v>
      </c>
      <c r="C35" s="13"/>
      <c r="D35" s="8">
        <f t="shared" ref="D35:F35" si="4">SUM(D7:D34)</f>
        <v>5592173.94</v>
      </c>
      <c r="E35" s="8">
        <f t="shared" si="4"/>
        <v>4722319.74</v>
      </c>
      <c r="F35" s="8">
        <f t="shared" si="4"/>
        <v>869854.2</v>
      </c>
      <c r="G35" s="8"/>
      <c r="H35" s="2"/>
    </row>
    <row r="36" s="1" customFormat="1" ht="15.25" spans="1:8">
      <c r="A36" s="14"/>
      <c r="B36" s="15"/>
      <c r="C36" s="15"/>
      <c r="D36" s="15"/>
      <c r="E36" s="15"/>
      <c r="F36" s="15"/>
      <c r="G36" s="15"/>
      <c r="H36" s="2"/>
    </row>
    <row r="37" s="1" customFormat="1" ht="15.25" spans="1:8">
      <c r="A37" s="14"/>
      <c r="B37" s="15"/>
      <c r="C37" s="15"/>
      <c r="D37" s="15"/>
      <c r="E37" s="15"/>
      <c r="F37" s="15"/>
      <c r="G37" s="15"/>
      <c r="H37" s="2"/>
    </row>
  </sheetData>
  <mergeCells count="6">
    <mergeCell ref="D5:F5"/>
    <mergeCell ref="A5:A6"/>
    <mergeCell ref="B5:B6"/>
    <mergeCell ref="C5:C6"/>
    <mergeCell ref="G5:G6"/>
    <mergeCell ref="A1:G4"/>
  </mergeCells>
  <pageMargins left="0.511805555555556" right="0.55" top="0.590277777777778" bottom="0.786805555555556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2018年至2019年涉农项目结余资金项目分配</vt:lpstr>
      <vt:lpstr>2018年至2019年上缴国库资金情况表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2019-07-31T00:01:00Z</dcterms:created>
  <dcterms:modified xsi:type="dcterms:W3CDTF">2025-06-06T00:58:51Z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2081D1A902EC4D97BFE7FD64B177AA11_12</vt:lpwstr>
  </property>
</Properties>
</file>